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749439B-2EB7-40F5-B3AA-8ECC38178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10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38" i="8"/>
  <c r="P140" i="8" l="1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<sst xmlns="http://schemas.openxmlformats.org/spreadsheetml/2006/main" count="268" uniqueCount="41">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</sst>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right" vertical="center" wrapText="1"/>
    </xf>
    <xf numFmtId="9" fontId="3" fillId="14" borderId="27" xfId="1" applyFont="1" applyFill="1" applyBorder="1" applyAlignment="1">
      <alignment horizontal="right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right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0" fontId="6" fillId="14" borderId="54" xfId="0" applyFont="1" applyFill="1" applyBorder="1" applyAlignment="1">
      <alignment horizontal="center" vertical="center" wrapText="1"/>
    </xf>
    <xf numFmtId="41" fontId="4" fillId="14" borderId="12" xfId="2" applyFont="1" applyFill="1" applyBorder="1">
      <alignment vertical="center"/>
    </xf>
    <xf numFmtId="41" fontId="6" fillId="14" borderId="15" xfId="2" applyFont="1" applyFill="1" applyBorder="1">
      <alignment vertical="center"/>
    </xf>
    <xf numFmtId="9" fontId="4" fillId="14" borderId="27" xfId="1" applyFont="1" applyFill="1" applyBorder="1">
      <alignment vertical="center"/>
    </xf>
    <xf numFmtId="41" fontId="3" fillId="14" borderId="55" xfId="0" applyNumberFormat="1" applyFont="1" applyFill="1" applyBorder="1" applyAlignment="1">
      <alignment horizontal="center" vertical="center" wrapText="1"/>
    </xf>
    <xf numFmtId="41" fontId="5" fillId="14" borderId="38" xfId="0" applyNumberFormat="1" applyFont="1" applyFill="1" applyBorder="1" applyAlignment="1">
      <alignment horizontal="center" vertical="center" wrapText="1"/>
    </xf>
    <xf numFmtId="9" fontId="3" fillId="14" borderId="36" xfId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118" zoomScale="62" zoomScaleNormal="62" workbookViewId="0">
      <selection activeCell="R133" sqref="R133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2" t="s">
        <v>15</v>
      </c>
      <c r="B2" s="425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3"/>
      <c r="B3" s="426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3"/>
      <c r="B4" s="426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3"/>
      <c r="B5" s="426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3"/>
      <c r="B6" s="426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3"/>
      <c r="B7" s="426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3"/>
      <c r="B8" s="426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3"/>
      <c r="B9" s="426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3"/>
      <c r="B10" s="426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3"/>
      <c r="B11" s="426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3"/>
      <c r="B12" s="426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3"/>
      <c r="B13" s="426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3"/>
      <c r="B14" s="426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3"/>
      <c r="B15" s="426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3"/>
      <c r="B16" s="427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3"/>
      <c r="B17" s="426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3"/>
      <c r="B18" s="426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3"/>
      <c r="B19" s="427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3"/>
      <c r="B20" s="426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3"/>
      <c r="B21" s="426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3"/>
      <c r="B22" s="427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3"/>
      <c r="B23" s="426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3"/>
      <c r="B24" s="426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3"/>
      <c r="B25" s="427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3"/>
      <c r="B26" s="428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3"/>
      <c r="B27" s="429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4"/>
      <c r="B28" s="430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13" t="s">
        <v>16</v>
      </c>
      <c r="B30" s="416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14"/>
      <c r="B31" s="417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14"/>
      <c r="B32" s="412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14"/>
      <c r="B33" s="418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14"/>
      <c r="B34" s="417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14"/>
      <c r="B35" s="419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14"/>
      <c r="B36" s="416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14"/>
      <c r="B37" s="417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14"/>
      <c r="B38" s="412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14"/>
      <c r="B39" s="418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14"/>
      <c r="B40" s="417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14"/>
      <c r="B41" s="419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14"/>
      <c r="B42" s="416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14"/>
      <c r="B43" s="417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14"/>
      <c r="B44" s="412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14"/>
      <c r="B45" s="420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14"/>
      <c r="B46" s="411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14"/>
      <c r="B47" s="419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14"/>
      <c r="B48" s="410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14"/>
      <c r="B49" s="411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14"/>
      <c r="B50" s="412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14"/>
      <c r="B51" s="410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14"/>
      <c r="B52" s="411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14"/>
      <c r="B53" s="412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14"/>
      <c r="B54" s="413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14"/>
      <c r="B55" s="414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5"/>
      <c r="B56" s="415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31" t="s">
        <v>31</v>
      </c>
      <c r="B58" s="416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32"/>
      <c r="B59" s="417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32"/>
      <c r="B60" s="412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32"/>
      <c r="B61" s="418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32"/>
      <c r="B62" s="417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32"/>
      <c r="B63" s="419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32"/>
      <c r="B64" s="416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32"/>
      <c r="B65" s="417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32"/>
      <c r="B66" s="412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32"/>
      <c r="B67" s="418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32"/>
      <c r="B68" s="417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32"/>
      <c r="B69" s="419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32"/>
      <c r="B70" s="416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32"/>
      <c r="B71" s="417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32"/>
      <c r="B72" s="412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32"/>
      <c r="B73" s="420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32"/>
      <c r="B74" s="411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32"/>
      <c r="B75" s="419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32"/>
      <c r="B76" s="410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32"/>
      <c r="B77" s="411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32"/>
      <c r="B78" s="412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32"/>
      <c r="B79" s="410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32"/>
      <c r="B80" s="411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32"/>
      <c r="B81" s="412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32"/>
      <c r="B82" s="434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32"/>
      <c r="B83" s="432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33"/>
      <c r="B84" s="433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13" t="s">
        <v>37</v>
      </c>
      <c r="B86" s="416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14"/>
      <c r="B87" s="417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14"/>
      <c r="B88" s="412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14"/>
      <c r="B89" s="418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14"/>
      <c r="B90" s="417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14"/>
      <c r="B91" s="419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14"/>
      <c r="B92" s="416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14"/>
      <c r="B93" s="417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14"/>
      <c r="B94" s="412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14"/>
      <c r="B95" s="418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14"/>
      <c r="B96" s="417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14"/>
      <c r="B97" s="419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14"/>
      <c r="B98" s="416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14"/>
      <c r="B99" s="417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14"/>
      <c r="B100" s="412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14"/>
      <c r="B101" s="420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14"/>
      <c r="B102" s="411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14"/>
      <c r="B103" s="419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14"/>
      <c r="B104" s="410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14"/>
      <c r="B105" s="411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14"/>
      <c r="B106" s="412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14"/>
      <c r="B107" s="410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14"/>
      <c r="B108" s="411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14"/>
      <c r="B109" s="412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14"/>
      <c r="B110" s="421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14"/>
      <c r="B111" s="414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5"/>
      <c r="B112" s="415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4" t="s">
        <v>4</v>
      </c>
      <c r="J113" s="6" t="s">
        <v>5</v>
      </c>
      <c r="K113" s="5" t="s">
        <v>40</v>
      </c>
      <c r="L113" s="6" t="s">
        <v>7</v>
      </c>
      <c r="M113" s="436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413" t="s">
        <v>38</v>
      </c>
      <c r="B114" s="416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5">
        <v>15732</v>
      </c>
      <c r="K114" s="232">
        <v>11700</v>
      </c>
      <c r="L114" s="385">
        <v>11241</v>
      </c>
      <c r="M114" s="388">
        <v>10646</v>
      </c>
      <c r="N114" s="250"/>
      <c r="O114" s="229"/>
      <c r="P114" s="150">
        <f>SUM(D114:O114)</f>
        <v>132534</v>
      </c>
    </row>
    <row r="115" spans="1:16" x14ac:dyDescent="0.25">
      <c r="A115" s="414"/>
      <c r="B115" s="417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386">
        <v>6901</v>
      </c>
      <c r="N115" s="251"/>
      <c r="O115" s="230"/>
      <c r="P115" s="366">
        <f t="shared" ref="P115:P136" si="33">SUM(D115:O115)</f>
        <v>79383</v>
      </c>
    </row>
    <row r="116" spans="1:16" ht="18" thickBot="1" x14ac:dyDescent="0.3">
      <c r="A116" s="414"/>
      <c r="B116" s="412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87">
        <v>0.64822468532782263</v>
      </c>
      <c r="N116" s="363"/>
      <c r="O116" s="364"/>
      <c r="P116" s="373">
        <f>P115/P114</f>
        <v>0.59896328489293316</v>
      </c>
    </row>
    <row r="117" spans="1:16" x14ac:dyDescent="0.25">
      <c r="A117" s="414"/>
      <c r="B117" s="418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398">
        <v>6445</v>
      </c>
      <c r="J117" s="401">
        <v>4529</v>
      </c>
      <c r="K117" s="404">
        <v>3110</v>
      </c>
      <c r="L117" s="385">
        <v>3579</v>
      </c>
      <c r="M117" s="437">
        <v>2097</v>
      </c>
      <c r="N117" s="250"/>
      <c r="O117" s="229"/>
      <c r="P117" s="150">
        <f>SUM(D117:O117)</f>
        <v>39514</v>
      </c>
    </row>
    <row r="118" spans="1:16" x14ac:dyDescent="0.25">
      <c r="A118" s="414"/>
      <c r="B118" s="417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9">
        <v>3960</v>
      </c>
      <c r="J118" s="402">
        <v>2786</v>
      </c>
      <c r="K118" s="405">
        <v>1940</v>
      </c>
      <c r="L118" s="251">
        <v>2197</v>
      </c>
      <c r="M118" s="438">
        <v>1398</v>
      </c>
      <c r="N118" s="251"/>
      <c r="O118" s="230"/>
      <c r="P118" s="366">
        <f t="shared" si="33"/>
        <v>25068</v>
      </c>
    </row>
    <row r="119" spans="1:16" ht="18" thickBot="1" x14ac:dyDescent="0.3">
      <c r="A119" s="414"/>
      <c r="B119" s="419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400">
        <f>+I118/I117</f>
        <v>0.61442979053529867</v>
      </c>
      <c r="J119" s="403">
        <f>+J118/J117</f>
        <v>0.61514683153013905</v>
      </c>
      <c r="K119" s="406">
        <f>+K118/K117</f>
        <v>0.6237942122186495</v>
      </c>
      <c r="L119" s="363">
        <v>0.6138586197261805</v>
      </c>
      <c r="M119" s="439">
        <v>0.66666666666666663</v>
      </c>
      <c r="N119" s="363"/>
      <c r="O119" s="364"/>
      <c r="P119" s="373">
        <f>P118/P117</f>
        <v>0.63440805790352783</v>
      </c>
    </row>
    <row r="120" spans="1:16" x14ac:dyDescent="0.25">
      <c r="A120" s="414"/>
      <c r="B120" s="416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396">
        <v>8939</v>
      </c>
      <c r="K120" s="232">
        <v>6787</v>
      </c>
      <c r="L120" s="385">
        <v>6881</v>
      </c>
      <c r="M120" s="388">
        <v>7322</v>
      </c>
      <c r="N120" s="229"/>
      <c r="O120" s="229"/>
      <c r="P120" s="150">
        <f>SUM(D120:O120)</f>
        <v>78559</v>
      </c>
    </row>
    <row r="121" spans="1:16" x14ac:dyDescent="0.25">
      <c r="A121" s="414"/>
      <c r="B121" s="417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386">
        <v>4135</v>
      </c>
      <c r="N121" s="230"/>
      <c r="O121" s="230"/>
      <c r="P121" s="366">
        <f t="shared" si="33"/>
        <v>44568</v>
      </c>
    </row>
    <row r="122" spans="1:16" ht="18" thickBot="1" x14ac:dyDescent="0.3">
      <c r="A122" s="414"/>
      <c r="B122" s="412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7">
        <v>0.57187604877503073</v>
      </c>
      <c r="K122" s="364">
        <v>0.54162369235302787</v>
      </c>
      <c r="L122" s="363">
        <v>0.58988519110594395</v>
      </c>
      <c r="M122" s="387">
        <v>0.56473641081671677</v>
      </c>
      <c r="N122" s="231"/>
      <c r="O122" s="364"/>
      <c r="P122" s="373">
        <f>P121/P120</f>
        <v>0.56731883043317766</v>
      </c>
    </row>
    <row r="123" spans="1:16" x14ac:dyDescent="0.25">
      <c r="A123" s="414"/>
      <c r="B123" s="418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5">
        <v>6970</v>
      </c>
      <c r="K123" s="232">
        <v>5129</v>
      </c>
      <c r="L123" s="385">
        <v>5374</v>
      </c>
      <c r="M123" s="388">
        <v>4902</v>
      </c>
      <c r="N123" s="250"/>
      <c r="O123" s="229"/>
      <c r="P123" s="150">
        <f>SUM(D123:O123)</f>
        <v>58651</v>
      </c>
    </row>
    <row r="124" spans="1:16" x14ac:dyDescent="0.25">
      <c r="A124" s="414"/>
      <c r="B124" s="417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386">
        <v>3924</v>
      </c>
      <c r="N124" s="251"/>
      <c r="O124" s="230"/>
      <c r="P124" s="366">
        <f t="shared" si="33"/>
        <v>47204</v>
      </c>
    </row>
    <row r="125" spans="1:16" ht="18" thickBot="1" x14ac:dyDescent="0.3">
      <c r="A125" s="414"/>
      <c r="B125" s="419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87">
        <v>0.80048959608323134</v>
      </c>
      <c r="N125" s="363"/>
      <c r="O125" s="364"/>
      <c r="P125" s="373">
        <f>P124/P123</f>
        <v>0.80482856217285292</v>
      </c>
    </row>
    <row r="126" spans="1:16" x14ac:dyDescent="0.25">
      <c r="A126" s="414"/>
      <c r="B126" s="416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5">
        <v>227</v>
      </c>
      <c r="K126" s="232">
        <v>181</v>
      </c>
      <c r="L126" s="385">
        <v>279</v>
      </c>
      <c r="M126" s="388">
        <v>245</v>
      </c>
      <c r="N126" s="250"/>
      <c r="O126" s="229"/>
      <c r="P126" s="150">
        <f>SUM(D126:O126)</f>
        <v>2015</v>
      </c>
    </row>
    <row r="127" spans="1:16" x14ac:dyDescent="0.25">
      <c r="A127" s="414"/>
      <c r="B127" s="417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386">
        <v>97</v>
      </c>
      <c r="N127" s="251"/>
      <c r="O127" s="230"/>
      <c r="P127" s="366">
        <f t="shared" si="33"/>
        <v>768</v>
      </c>
    </row>
    <row r="128" spans="1:16" ht="18" thickBot="1" x14ac:dyDescent="0.3">
      <c r="A128" s="414"/>
      <c r="B128" s="412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87">
        <v>0.39591836734693875</v>
      </c>
      <c r="N128" s="363"/>
      <c r="O128" s="364"/>
      <c r="P128" s="373">
        <f>P127/P126</f>
        <v>0.38114143920595533</v>
      </c>
    </row>
    <row r="129" spans="1:16" x14ac:dyDescent="0.25">
      <c r="A129" s="414"/>
      <c r="B129" s="420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96">
        <v>2561</v>
      </c>
      <c r="K129" s="232">
        <v>1902</v>
      </c>
      <c r="L129" s="385">
        <v>1994</v>
      </c>
      <c r="M129" s="388">
        <v>2342</v>
      </c>
      <c r="N129" s="250"/>
      <c r="O129" s="229"/>
      <c r="P129" s="150">
        <f>SUM(D129:O129)</f>
        <v>23445</v>
      </c>
    </row>
    <row r="130" spans="1:16" x14ac:dyDescent="0.25">
      <c r="A130" s="414"/>
      <c r="B130" s="411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386">
        <v>1375</v>
      </c>
      <c r="N130" s="251"/>
      <c r="O130" s="230"/>
      <c r="P130" s="366">
        <f t="shared" si="33"/>
        <v>15273</v>
      </c>
    </row>
    <row r="131" spans="1:16" ht="18" thickBot="1" x14ac:dyDescent="0.3">
      <c r="A131" s="414"/>
      <c r="B131" s="419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7">
        <v>0.63725107379929713</v>
      </c>
      <c r="K131" s="364">
        <v>0.68349106203995791</v>
      </c>
      <c r="L131" s="363">
        <v>0.63340020060180546</v>
      </c>
      <c r="M131" s="387">
        <v>0.58710503842869344</v>
      </c>
      <c r="N131" s="363"/>
      <c r="O131" s="364"/>
      <c r="P131" s="373">
        <f>P130/P129</f>
        <v>0.65143953934740884</v>
      </c>
    </row>
    <row r="132" spans="1:16" x14ac:dyDescent="0.25">
      <c r="A132" s="414"/>
      <c r="B132" s="410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5">
        <v>3238</v>
      </c>
      <c r="K132" s="396">
        <v>2470</v>
      </c>
      <c r="L132" s="385">
        <v>2642</v>
      </c>
      <c r="M132" s="440">
        <v>2665</v>
      </c>
      <c r="N132" s="250"/>
      <c r="O132" s="229"/>
      <c r="P132" s="150">
        <f>SUM(D132:O132)</f>
        <v>25763</v>
      </c>
    </row>
    <row r="133" spans="1:16" x14ac:dyDescent="0.25">
      <c r="A133" s="414"/>
      <c r="B133" s="411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441">
        <v>1297</v>
      </c>
      <c r="N133" s="251"/>
      <c r="O133" s="230"/>
      <c r="P133" s="366">
        <f t="shared" si="33"/>
        <v>12449</v>
      </c>
    </row>
    <row r="134" spans="1:16" ht="18" thickBot="1" x14ac:dyDescent="0.3">
      <c r="A134" s="414"/>
      <c r="B134" s="412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7">
        <v>0.50526315789473686</v>
      </c>
      <c r="L134" s="363">
        <v>0.49356548069644207</v>
      </c>
      <c r="M134" s="442">
        <v>0.48667917448405251</v>
      </c>
      <c r="N134" s="363"/>
      <c r="O134" s="364"/>
      <c r="P134" s="373">
        <f>P133/P132</f>
        <v>0.48321235880914487</v>
      </c>
    </row>
    <row r="135" spans="1:16" x14ac:dyDescent="0.25">
      <c r="A135" s="414"/>
      <c r="B135" s="410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96">
        <v>1612</v>
      </c>
      <c r="K135" s="232">
        <v>1324</v>
      </c>
      <c r="L135" s="385">
        <v>1342</v>
      </c>
      <c r="M135" s="388">
        <v>1107</v>
      </c>
      <c r="N135" s="250"/>
      <c r="O135" s="229"/>
      <c r="P135" s="150">
        <f>SUM(D135:O135)</f>
        <v>13767</v>
      </c>
    </row>
    <row r="136" spans="1:16" x14ac:dyDescent="0.25">
      <c r="A136" s="414"/>
      <c r="B136" s="411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386">
        <v>526</v>
      </c>
      <c r="N136" s="251"/>
      <c r="O136" s="230"/>
      <c r="P136" s="366">
        <f t="shared" si="33"/>
        <v>6383</v>
      </c>
    </row>
    <row r="137" spans="1:16" ht="18" thickBot="1" x14ac:dyDescent="0.3">
      <c r="A137" s="414"/>
      <c r="B137" s="412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7">
        <v>0.39764267990074442</v>
      </c>
      <c r="K137" s="364">
        <v>0.3987915407854985</v>
      </c>
      <c r="L137" s="363">
        <v>0.42995529061102833</v>
      </c>
      <c r="M137" s="387">
        <v>0.47515808491418249</v>
      </c>
      <c r="N137" s="363"/>
      <c r="O137" s="364"/>
      <c r="P137" s="384">
        <f>P136/P135</f>
        <v>0.46364494806421153</v>
      </c>
    </row>
    <row r="138" spans="1:16" x14ac:dyDescent="0.25">
      <c r="A138" s="414"/>
      <c r="B138" s="410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96">
        <v>3422</v>
      </c>
      <c r="K138" s="232">
        <v>2852</v>
      </c>
      <c r="L138" s="385">
        <v>3482</v>
      </c>
      <c r="M138" s="437">
        <v>2296</v>
      </c>
      <c r="N138" s="250"/>
      <c r="O138" s="229"/>
      <c r="P138" s="150">
        <f>SUM(D138:O138)</f>
        <v>12052</v>
      </c>
    </row>
    <row r="139" spans="1:16" x14ac:dyDescent="0.25">
      <c r="A139" s="414"/>
      <c r="B139" s="411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438">
        <v>1660</v>
      </c>
      <c r="N139" s="251"/>
      <c r="O139" s="230"/>
      <c r="P139" s="366">
        <f t="shared" ref="P139" si="34">SUM(D139:O139)</f>
        <v>8444</v>
      </c>
    </row>
    <row r="140" spans="1:16" ht="18" thickBot="1" x14ac:dyDescent="0.3">
      <c r="A140" s="414"/>
      <c r="B140" s="412"/>
      <c r="C140" s="9" t="s">
        <v>29</v>
      </c>
      <c r="D140" s="363"/>
      <c r="E140" s="363"/>
      <c r="F140" s="363"/>
      <c r="G140" s="363"/>
      <c r="H140" s="363"/>
      <c r="I140" s="363"/>
      <c r="J140" s="397">
        <v>0.69754529514903563</v>
      </c>
      <c r="K140" s="364">
        <v>0.70406732117812065</v>
      </c>
      <c r="L140" s="363">
        <v>0.68609994256174611</v>
      </c>
      <c r="M140" s="439">
        <v>0.72299651567944256</v>
      </c>
      <c r="N140" s="363"/>
      <c r="O140" s="364"/>
      <c r="P140" s="384">
        <f>P139/P138</f>
        <v>0.70063060073016925</v>
      </c>
    </row>
    <row r="141" spans="1:16" x14ac:dyDescent="0.25">
      <c r="A141" s="414"/>
      <c r="B141" s="421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91">
        <v>38889</v>
      </c>
      <c r="I141" s="391">
        <f>I114+I117+I120+I123+I126+I129+I132+I135</f>
        <v>40014</v>
      </c>
      <c r="J141" s="391">
        <f>J114+J117+J120+J123+J126+J129+J132+J135+J138</f>
        <v>47230</v>
      </c>
      <c r="K141" s="407">
        <v>35455</v>
      </c>
      <c r="L141" s="435">
        <v>36814</v>
      </c>
      <c r="M141" s="395">
        <v>33622</v>
      </c>
      <c r="N141" s="365"/>
      <c r="O141" s="374"/>
      <c r="P141" s="380">
        <f>SUM(D141:O141)</f>
        <v>386300</v>
      </c>
    </row>
    <row r="142" spans="1:16" x14ac:dyDescent="0.25">
      <c r="A142" s="414"/>
      <c r="B142" s="414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2">
        <v>23274</v>
      </c>
      <c r="I142" s="392">
        <f>I115+I118+I121+I124+I127+I130+I133+I136</f>
        <v>23251</v>
      </c>
      <c r="J142" s="392">
        <v>28738</v>
      </c>
      <c r="K142" s="408">
        <v>22046</v>
      </c>
      <c r="L142" s="392">
        <v>23605</v>
      </c>
      <c r="M142" s="389">
        <v>21313</v>
      </c>
      <c r="N142" s="361"/>
      <c r="O142" s="376"/>
      <c r="P142" s="381">
        <f>SUM(D142:O142)</f>
        <v>239583</v>
      </c>
    </row>
    <row r="143" spans="1:16" ht="18" thickBot="1" x14ac:dyDescent="0.3">
      <c r="A143" s="415"/>
      <c r="B143" s="415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3">
        <v>0.59847257579264057</v>
      </c>
      <c r="I143" s="393">
        <v>0.58067088670687339</v>
      </c>
      <c r="J143" s="393">
        <v>0.60846919330933724</v>
      </c>
      <c r="K143" s="409">
        <v>0.6218022845860951</v>
      </c>
      <c r="L143" s="393">
        <v>0.64119628402238282</v>
      </c>
      <c r="M143" s="390">
        <v>0.63390042234251387</v>
      </c>
      <c r="N143" s="371"/>
      <c r="O143" s="382"/>
      <c r="P143" s="383">
        <f>P142/P141</f>
        <v>0.62019932694796787</v>
      </c>
    </row>
  </sheetData>
  <mergeCells count="51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2021년이후월별회원사별경매대수(25년10월)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2025-11-28T06:29:44Z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