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217C7528-B6CB-4B7F-8456-69350F0533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5월19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1" i="10" l="1"/>
  <c r="H331" i="10"/>
  <c r="L327" i="10"/>
  <c r="L326" i="10"/>
  <c r="H328" i="10"/>
  <c r="L328" i="10" l="1"/>
  <c r="K336" i="10"/>
  <c r="J336" i="10"/>
  <c r="I336" i="10"/>
  <c r="H336" i="10"/>
  <c r="G336" i="10"/>
  <c r="F336" i="10"/>
  <c r="E336" i="10"/>
  <c r="D336" i="10"/>
  <c r="K335" i="10"/>
  <c r="J335" i="10"/>
  <c r="I335" i="10"/>
  <c r="H335" i="10"/>
  <c r="G335" i="10"/>
  <c r="F335" i="10"/>
  <c r="E335" i="10"/>
  <c r="D335" i="10"/>
  <c r="L333" i="10"/>
  <c r="L332" i="10"/>
  <c r="L330" i="10"/>
  <c r="L329" i="10"/>
  <c r="L324" i="10"/>
  <c r="L323" i="10"/>
  <c r="L321" i="10"/>
  <c r="L320" i="10"/>
  <c r="L313" i="10"/>
  <c r="L312" i="10"/>
  <c r="H314" i="10"/>
  <c r="L310" i="10"/>
  <c r="L309" i="10"/>
  <c r="L307" i="10"/>
  <c r="L306" i="10"/>
  <c r="L311" i="10" l="1"/>
  <c r="J337" i="10"/>
  <c r="L322" i="10"/>
  <c r="L335" i="10"/>
  <c r="G337" i="10"/>
  <c r="L314" i="10"/>
  <c r="D337" i="10"/>
  <c r="I337" i="10"/>
  <c r="F337" i="10"/>
  <c r="L325" i="10"/>
  <c r="K337" i="10"/>
  <c r="L336" i="10"/>
  <c r="L308" i="10"/>
  <c r="H308" i="10"/>
  <c r="L337" i="10" l="1"/>
  <c r="L304" i="10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L317" i="10" s="1"/>
  <c r="F317" i="10"/>
  <c r="I317" i="10"/>
  <c r="H317" i="10"/>
  <c r="G317" i="10"/>
  <c r="D317" i="10"/>
  <c r="J317" i="10"/>
  <c r="K317" i="10"/>
  <c r="H280" i="10"/>
  <c r="H277" i="10" l="1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<sst xmlns="http://schemas.openxmlformats.org/spreadsheetml/2006/main" count="610" uniqueCount="140">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</sst>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19" xfId="2" applyFont="1" applyFill="1" applyBorder="1">
      <alignment vertical="center"/>
    </xf>
    <xf numFmtId="41" fontId="3" fillId="7" borderId="11" xfId="2" applyFont="1" applyFill="1" applyBorder="1" applyAlignment="1">
      <alignment vertical="center" wrapText="1"/>
    </xf>
    <xf numFmtId="41" fontId="3" fillId="7" borderId="31" xfId="2" applyFont="1" applyFill="1" applyBorder="1" applyAlignment="1">
      <alignment vertical="center" wrapText="1"/>
    </xf>
    <xf numFmtId="41" fontId="5" fillId="7" borderId="28" xfId="2" applyFont="1" applyFill="1" applyBorder="1" applyAlignment="1">
      <alignment vertical="center" wrapText="1"/>
    </xf>
    <xf numFmtId="41" fontId="5" fillId="7" borderId="9" xfId="2" applyFont="1" applyFill="1" applyBorder="1" applyAlignment="1">
      <alignment vertical="center" wrapText="1"/>
    </xf>
    <xf numFmtId="0" fontId="9" fillId="7" borderId="21" xfId="0" applyFont="1" applyFill="1" applyBorder="1" applyAlignment="1">
      <alignment horizontal="center" vertical="center"/>
    </xf>
    <xf numFmtId="9" fontId="3" fillId="7" borderId="20" xfId="1" applyFont="1" applyFill="1" applyBorder="1" applyAlignment="1">
      <alignment horizontal="right" vertical="center"/>
    </xf>
    <xf numFmtId="9" fontId="3" fillId="7" borderId="11" xfId="1" applyFont="1" applyFill="1" applyBorder="1" applyAlignment="1">
      <alignment horizontal="right" vertical="center" wrapText="1"/>
    </xf>
    <xf numFmtId="9" fontId="10" fillId="7" borderId="20" xfId="0" applyNumberFormat="1" applyFont="1" applyFill="1" applyBorder="1" applyAlignment="1">
      <alignment horizontal="right" vertical="center" wrapText="1"/>
    </xf>
    <xf numFmtId="9" fontId="3" fillId="7" borderId="0" xfId="1" applyFont="1" applyFill="1" applyBorder="1" applyAlignment="1">
      <alignment horizontal="right" vertical="center"/>
    </xf>
    <xf numFmtId="9" fontId="3" fillId="7" borderId="14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horizontal="right" vertical="center"/>
    </xf>
    <xf numFmtId="41" fontId="3" fillId="7" borderId="1" xfId="2" applyFont="1" applyFill="1" applyBorder="1" applyAlignment="1">
      <alignment horizontal="right" vertical="center"/>
    </xf>
    <xf numFmtId="41" fontId="5" fillId="7" borderId="13" xfId="2" applyFont="1" applyFill="1" applyBorder="1" applyAlignment="1">
      <alignment horizontal="right" vertical="center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7"/>
  <sheetViews>
    <sheetView tabSelected="1" topLeftCell="A316" workbookViewId="0">
      <selection activeCell="F339" sqref="F339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57" t="s">
        <v>11</v>
      </c>
      <c r="B1" s="258"/>
      <c r="C1" s="258"/>
      <c r="D1" s="259" t="s">
        <v>18</v>
      </c>
      <c r="E1" s="260"/>
      <c r="F1" s="260"/>
      <c r="G1" s="260"/>
      <c r="H1" s="260"/>
      <c r="I1" s="260"/>
      <c r="J1" s="260"/>
      <c r="K1" s="261"/>
      <c r="L1" s="36" t="s">
        <v>16</v>
      </c>
    </row>
    <row r="2" spans="1:12" ht="35.4" customHeight="1" thickBot="1" x14ac:dyDescent="0.45">
      <c r="A2" s="240" t="s">
        <v>9</v>
      </c>
      <c r="B2" s="241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62" t="s">
        <v>19</v>
      </c>
      <c r="B3" s="245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63"/>
      <c r="B4" s="248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63"/>
      <c r="B5" s="249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63"/>
      <c r="B6" s="246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63"/>
      <c r="B7" s="248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63"/>
      <c r="B8" s="248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63"/>
      <c r="B9" s="245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63"/>
      <c r="B10" s="248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63"/>
      <c r="B11" s="249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63"/>
      <c r="B12" s="245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63"/>
      <c r="B13" s="248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63"/>
      <c r="B14" s="249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63"/>
      <c r="B15" s="245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63"/>
      <c r="B16" s="248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64"/>
      <c r="B17" s="249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43" t="s">
        <v>15</v>
      </c>
      <c r="B18" s="254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43"/>
      <c r="B19" s="254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55"/>
      <c r="B20" s="256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40" t="s">
        <v>9</v>
      </c>
      <c r="B22" s="241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62" t="s">
        <v>31</v>
      </c>
      <c r="B23" s="245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63"/>
      <c r="B24" s="248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63"/>
      <c r="B25" s="249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63"/>
      <c r="B26" s="246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63"/>
      <c r="B27" s="248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63"/>
      <c r="B28" s="248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63"/>
      <c r="B29" s="245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63"/>
      <c r="B30" s="248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63"/>
      <c r="B31" s="249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63"/>
      <c r="B32" s="245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63"/>
      <c r="B33" s="248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63"/>
      <c r="B34" s="249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63"/>
      <c r="B35" s="245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63"/>
      <c r="B36" s="248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64"/>
      <c r="B37" s="249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43" t="s">
        <v>30</v>
      </c>
      <c r="B38" s="254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43"/>
      <c r="B39" s="254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55"/>
      <c r="B40" s="256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40" t="s">
        <v>9</v>
      </c>
      <c r="B42" s="241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43"/>
      <c r="B43" s="246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43"/>
      <c r="B44" s="248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43"/>
      <c r="B45" s="249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43"/>
      <c r="B46" s="246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43"/>
      <c r="B47" s="248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43"/>
      <c r="B48" s="248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43"/>
      <c r="B49" s="245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43"/>
      <c r="B50" s="248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43"/>
      <c r="B51" s="249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43"/>
      <c r="B52" s="245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43"/>
      <c r="B53" s="248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44"/>
      <c r="B54" s="249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43" t="s">
        <v>36</v>
      </c>
      <c r="B55" s="254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43"/>
      <c r="B56" s="254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55"/>
      <c r="B57" s="256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40" t="s">
        <v>9</v>
      </c>
      <c r="B59" s="241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42" t="s">
        <v>37</v>
      </c>
      <c r="B60" s="245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43"/>
      <c r="B61" s="248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43"/>
      <c r="B62" s="249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43"/>
      <c r="B63" s="245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43"/>
      <c r="B64" s="248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43"/>
      <c r="B65" s="249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43"/>
      <c r="B66" s="246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43"/>
      <c r="B67" s="248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43"/>
      <c r="B68" s="248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43"/>
      <c r="B69" s="245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43"/>
      <c r="B70" s="248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43"/>
      <c r="B71" s="249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43"/>
      <c r="B72" s="245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43"/>
      <c r="B73" s="248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44"/>
      <c r="B74" s="249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43" t="s">
        <v>38</v>
      </c>
      <c r="B75" s="254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43"/>
      <c r="B76" s="254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55"/>
      <c r="B77" s="256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40" t="s">
        <v>9</v>
      </c>
      <c r="B79" s="241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42" t="s">
        <v>44</v>
      </c>
      <c r="B80" s="245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43"/>
      <c r="B81" s="248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43"/>
      <c r="B82" s="249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43"/>
      <c r="B83" s="245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43"/>
      <c r="B84" s="248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43"/>
      <c r="B85" s="249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43"/>
      <c r="B86" s="246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43"/>
      <c r="B87" s="248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43"/>
      <c r="B88" s="248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43"/>
      <c r="B89" s="245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43"/>
      <c r="B90" s="248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43"/>
      <c r="B91" s="249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43"/>
      <c r="B92" s="245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43"/>
      <c r="B93" s="248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44"/>
      <c r="B94" s="249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43" t="s">
        <v>45</v>
      </c>
      <c r="B95" s="254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43"/>
      <c r="B96" s="254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55"/>
      <c r="B97" s="256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40" t="s">
        <v>9</v>
      </c>
      <c r="B99" s="241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42" t="s">
        <v>51</v>
      </c>
      <c r="B100" s="245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43"/>
      <c r="B101" s="248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43"/>
      <c r="B102" s="249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43"/>
      <c r="B103" s="245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43"/>
      <c r="B104" s="248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43"/>
      <c r="B105" s="249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43"/>
      <c r="B106" s="246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43"/>
      <c r="B107" s="248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43"/>
      <c r="B108" s="248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43"/>
      <c r="B109" s="245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43"/>
      <c r="B110" s="248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43"/>
      <c r="B111" s="249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43" t="s">
        <v>56</v>
      </c>
      <c r="B112" s="254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43"/>
      <c r="B113" s="254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55"/>
      <c r="B114" s="256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40" t="s">
        <v>9</v>
      </c>
      <c r="B116" s="241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42" t="s">
        <v>57</v>
      </c>
      <c r="B117" s="245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43"/>
      <c r="B118" s="248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43"/>
      <c r="B119" s="249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43"/>
      <c r="B120" s="245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43"/>
      <c r="B121" s="248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43"/>
      <c r="B122" s="249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43"/>
      <c r="B123" s="246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43"/>
      <c r="B124" s="248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43"/>
      <c r="B125" s="248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43"/>
      <c r="B126" s="245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43"/>
      <c r="B127" s="248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43"/>
      <c r="B128" s="249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43"/>
      <c r="B129" s="245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43"/>
      <c r="B130" s="248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44"/>
      <c r="B131" s="249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43" t="s">
        <v>58</v>
      </c>
      <c r="B132" s="254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43"/>
      <c r="B133" s="254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55"/>
      <c r="B134" s="256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40" t="s">
        <v>9</v>
      </c>
      <c r="B136" s="241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42" t="s">
        <v>63</v>
      </c>
      <c r="B137" s="245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43"/>
      <c r="B138" s="248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43"/>
      <c r="B139" s="249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43"/>
      <c r="B140" s="245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43"/>
      <c r="B141" s="248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43"/>
      <c r="B142" s="249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43"/>
      <c r="B143" s="246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43"/>
      <c r="B144" s="248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43"/>
      <c r="B145" s="248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43"/>
      <c r="B146" s="245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43"/>
      <c r="B147" s="248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43"/>
      <c r="B148" s="249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43"/>
      <c r="B149" s="245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43"/>
      <c r="B150" s="248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44"/>
      <c r="B151" s="249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43" t="s">
        <v>64</v>
      </c>
      <c r="B152" s="254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43"/>
      <c r="B153" s="254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55"/>
      <c r="B154" s="256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40" t="s">
        <v>9</v>
      </c>
      <c r="B156" s="241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42" t="s">
        <v>71</v>
      </c>
      <c r="B157" s="245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43"/>
      <c r="B158" s="248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43"/>
      <c r="B159" s="249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43"/>
      <c r="B160" s="245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43"/>
      <c r="B161" s="248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43"/>
      <c r="B162" s="249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43"/>
      <c r="B163" s="246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43"/>
      <c r="B164" s="248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43"/>
      <c r="B165" s="248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43"/>
      <c r="B166" s="245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43"/>
      <c r="B167" s="248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43"/>
      <c r="B168" s="249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43"/>
      <c r="B169" s="245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43"/>
      <c r="B170" s="248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44"/>
      <c r="B171" s="249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43" t="s">
        <v>72</v>
      </c>
      <c r="B172" s="254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43"/>
      <c r="B173" s="254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55"/>
      <c r="B174" s="256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40" t="s">
        <v>9</v>
      </c>
      <c r="B176" s="241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42" t="s">
        <v>78</v>
      </c>
      <c r="B177" s="245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43"/>
      <c r="B178" s="248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43"/>
      <c r="B179" s="249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43"/>
      <c r="B180" s="245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43"/>
      <c r="B181" s="248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43"/>
      <c r="B182" s="249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43"/>
      <c r="B183" s="246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43"/>
      <c r="B184" s="248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43"/>
      <c r="B185" s="248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43"/>
      <c r="B186" s="245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43"/>
      <c r="B187" s="248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43"/>
      <c r="B188" s="249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43"/>
      <c r="B189" s="245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43"/>
      <c r="B190" s="248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44"/>
      <c r="B191" s="249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43" t="s">
        <v>84</v>
      </c>
      <c r="B192" s="254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43"/>
      <c r="B193" s="254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55"/>
      <c r="B194" s="256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40" t="s">
        <v>9</v>
      </c>
      <c r="B196" s="241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42" t="s">
        <v>85</v>
      </c>
      <c r="B197" s="245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43"/>
      <c r="B198" s="246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43"/>
      <c r="B199" s="247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43"/>
      <c r="B200" s="245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43"/>
      <c r="B201" s="248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43"/>
      <c r="B202" s="249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43"/>
      <c r="B203" s="246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43"/>
      <c r="B204" s="248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43"/>
      <c r="B205" s="248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43"/>
      <c r="B206" s="245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43"/>
      <c r="B207" s="248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43"/>
      <c r="B208" s="249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43"/>
      <c r="B209" s="245" t="s">
        <v>91</v>
      </c>
      <c r="C209" s="50" t="s">
        <v>5</v>
      </c>
      <c r="D209" s="210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43"/>
      <c r="B210" s="248"/>
      <c r="C210" s="51" t="s">
        <v>0</v>
      </c>
      <c r="D210" s="209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44"/>
      <c r="B211" s="249"/>
      <c r="C211" s="52" t="s">
        <v>4</v>
      </c>
      <c r="D211" s="211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43" t="s">
        <v>86</v>
      </c>
      <c r="B212" s="254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43"/>
      <c r="B213" s="254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55"/>
      <c r="B214" s="256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40" t="s">
        <v>9</v>
      </c>
      <c r="B216" s="241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42" t="s">
        <v>92</v>
      </c>
      <c r="B217" s="245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43"/>
      <c r="B218" s="246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43"/>
      <c r="B219" s="247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43"/>
      <c r="B220" s="245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43"/>
      <c r="B221" s="248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43"/>
      <c r="B222" s="249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43"/>
      <c r="B223" s="246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43"/>
      <c r="B224" s="248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43"/>
      <c r="B225" s="248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43"/>
      <c r="B226" s="245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43"/>
      <c r="B227" s="248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43"/>
      <c r="B228" s="249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43"/>
      <c r="B229" s="245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43"/>
      <c r="B230" s="248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44"/>
      <c r="B231" s="249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43" t="s">
        <v>93</v>
      </c>
      <c r="B232" s="254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43"/>
      <c r="B233" s="254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55"/>
      <c r="B234" s="256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40" t="s">
        <v>9</v>
      </c>
      <c r="B236" s="241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42" t="s">
        <v>99</v>
      </c>
      <c r="B237" s="245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43"/>
      <c r="B238" s="246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43"/>
      <c r="B239" s="247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43"/>
      <c r="B240" s="245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43"/>
      <c r="B241" s="248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43"/>
      <c r="B242" s="249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43"/>
      <c r="B243" s="246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43"/>
      <c r="B244" s="248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43"/>
      <c r="B245" s="248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43"/>
      <c r="B246" s="245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43"/>
      <c r="B247" s="248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43"/>
      <c r="B248" s="249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43"/>
      <c r="B249" s="245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43"/>
      <c r="B250" s="248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44"/>
      <c r="B251" s="249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43" t="s">
        <v>104</v>
      </c>
      <c r="B252" s="254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43"/>
      <c r="B253" s="254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55"/>
      <c r="B254" s="256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40" t="s">
        <v>9</v>
      </c>
      <c r="B256" s="241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42" t="s">
        <v>107</v>
      </c>
      <c r="B257" s="245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43"/>
      <c r="B258" s="246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43"/>
      <c r="B259" s="247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43"/>
      <c r="B260" s="245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43"/>
      <c r="B261" s="248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43"/>
      <c r="B262" s="249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43"/>
      <c r="B263" s="246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43"/>
      <c r="B264" s="248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43"/>
      <c r="B265" s="248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43"/>
      <c r="B266" s="245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43"/>
      <c r="B267" s="248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43"/>
      <c r="B268" s="249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43" t="s">
        <v>112</v>
      </c>
      <c r="B269" s="254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43"/>
      <c r="B270" s="254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55"/>
      <c r="B271" s="256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40" t="s">
        <v>9</v>
      </c>
      <c r="B274" s="241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42" t="s">
        <v>113</v>
      </c>
      <c r="B275" s="245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43"/>
      <c r="B276" s="246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43"/>
      <c r="B277" s="247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43"/>
      <c r="B278" s="245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43"/>
      <c r="B279" s="248"/>
      <c r="C279" s="51" t="s">
        <v>0</v>
      </c>
      <c r="D279" s="11">
        <v>2264</v>
      </c>
      <c r="E279" s="125">
        <v>616</v>
      </c>
      <c r="F279" s="217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43"/>
      <c r="B280" s="249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43"/>
      <c r="B281" s="246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43"/>
      <c r="B282" s="248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43"/>
      <c r="B283" s="248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43"/>
      <c r="B284" s="245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43"/>
      <c r="B285" s="248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43"/>
      <c r="B286" s="249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43"/>
      <c r="B287" s="245" t="s">
        <v>119</v>
      </c>
      <c r="C287" s="50" t="s">
        <v>5</v>
      </c>
      <c r="D287" s="218"/>
      <c r="E287" s="5">
        <v>905</v>
      </c>
      <c r="F287" s="219"/>
      <c r="G287" s="219"/>
      <c r="H287" s="219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43"/>
      <c r="B288" s="248"/>
      <c r="C288" s="51" t="s">
        <v>0</v>
      </c>
      <c r="D288" s="220"/>
      <c r="E288" s="6">
        <v>559</v>
      </c>
      <c r="F288" s="221"/>
      <c r="G288" s="221"/>
      <c r="H288" s="221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44"/>
      <c r="B289" s="249"/>
      <c r="C289" s="52" t="s">
        <v>4</v>
      </c>
      <c r="D289" s="222"/>
      <c r="E289" s="7">
        <v>0.62</v>
      </c>
      <c r="F289" s="223"/>
      <c r="G289" s="222"/>
      <c r="H289" s="223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43" t="s">
        <v>114</v>
      </c>
      <c r="B290" s="254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43"/>
      <c r="B291" s="254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55"/>
      <c r="B292" s="256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2" t="s">
        <v>121</v>
      </c>
      <c r="F295" s="213" t="s">
        <v>0</v>
      </c>
      <c r="G295" s="213" t="s">
        <v>120</v>
      </c>
      <c r="H295" s="213" t="s">
        <v>122</v>
      </c>
    </row>
    <row r="296" spans="1:12" ht="16.2" hidden="1" thickBot="1" x14ac:dyDescent="0.45">
      <c r="E296" s="214" t="s">
        <v>123</v>
      </c>
      <c r="F296" s="215" t="s">
        <v>124</v>
      </c>
      <c r="G296" s="216">
        <v>0.67500000000000004</v>
      </c>
      <c r="H296" s="215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40" t="s">
        <v>9</v>
      </c>
      <c r="B299" s="241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42" t="s">
        <v>126</v>
      </c>
      <c r="B300" s="245" t="s">
        <v>127</v>
      </c>
      <c r="C300" s="17" t="s">
        <v>3</v>
      </c>
      <c r="D300" s="148">
        <v>3547</v>
      </c>
      <c r="E300" s="218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31">
        <v>332</v>
      </c>
      <c r="L300" s="106">
        <f>SUM(D300:K300)</f>
        <v>8701</v>
      </c>
    </row>
    <row r="301" spans="1:12" x14ac:dyDescent="0.4">
      <c r="A301" s="243"/>
      <c r="B301" s="246"/>
      <c r="C301" s="51" t="s">
        <v>0</v>
      </c>
      <c r="D301" s="107">
        <v>2051</v>
      </c>
      <c r="E301" s="220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32">
        <v>187</v>
      </c>
      <c r="L301" s="233">
        <f>SUM(D301:K301)</f>
        <v>5166</v>
      </c>
    </row>
    <row r="302" spans="1:12" ht="15" thickBot="1" x14ac:dyDescent="0.45">
      <c r="A302" s="243"/>
      <c r="B302" s="247"/>
      <c r="C302" s="52" t="s">
        <v>4</v>
      </c>
      <c r="D302" s="73">
        <v>0.57799999999999996</v>
      </c>
      <c r="E302" s="222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43"/>
      <c r="B303" s="245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43"/>
      <c r="B304" s="248"/>
      <c r="C304" s="51" t="s">
        <v>0</v>
      </c>
      <c r="D304" s="11">
        <v>2119</v>
      </c>
      <c r="E304" s="125">
        <v>668</v>
      </c>
      <c r="F304" s="217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33">
        <f>SUM(D304:K304)</f>
        <v>6173</v>
      </c>
    </row>
    <row r="305" spans="1:12" ht="15" thickBot="1" x14ac:dyDescent="0.45">
      <c r="A305" s="243"/>
      <c r="B305" s="249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43"/>
      <c r="B306" s="246" t="s">
        <v>129</v>
      </c>
      <c r="C306" s="17" t="s">
        <v>3</v>
      </c>
      <c r="D306" s="8">
        <v>3737</v>
      </c>
      <c r="E306" s="111">
        <v>1022</v>
      </c>
      <c r="F306" s="157">
        <v>2253</v>
      </c>
      <c r="G306" s="22">
        <v>1305</v>
      </c>
      <c r="H306" s="111">
        <v>41</v>
      </c>
      <c r="I306" s="127">
        <v>688</v>
      </c>
      <c r="J306" s="111">
        <v>800</v>
      </c>
      <c r="K306" s="127">
        <v>314</v>
      </c>
      <c r="L306" s="106">
        <f>SUM(D306:K306)</f>
        <v>10160</v>
      </c>
    </row>
    <row r="307" spans="1:12" x14ac:dyDescent="0.4">
      <c r="A307" s="243"/>
      <c r="B307" s="248"/>
      <c r="C307" s="51" t="s">
        <v>0</v>
      </c>
      <c r="D307" s="6">
        <v>2144</v>
      </c>
      <c r="E307" s="114">
        <v>644</v>
      </c>
      <c r="F307" s="114">
        <v>1254</v>
      </c>
      <c r="G307" s="11">
        <v>1087</v>
      </c>
      <c r="H307" s="114">
        <v>19</v>
      </c>
      <c r="I307" s="118">
        <v>472</v>
      </c>
      <c r="J307" s="118">
        <v>360</v>
      </c>
      <c r="K307" s="118">
        <v>165</v>
      </c>
      <c r="L307" s="233">
        <f>SUM(D307:K307)</f>
        <v>6145</v>
      </c>
    </row>
    <row r="308" spans="1:12" ht="15" thickBot="1" x14ac:dyDescent="0.45">
      <c r="A308" s="243"/>
      <c r="B308" s="248"/>
      <c r="C308" s="16" t="s">
        <v>4</v>
      </c>
      <c r="D308" s="54">
        <v>0.57399999999999995</v>
      </c>
      <c r="E308" s="34">
        <v>0.63</v>
      </c>
      <c r="F308" s="34">
        <v>0.55649999999999999</v>
      </c>
      <c r="G308" s="56">
        <v>0.83299999999999996</v>
      </c>
      <c r="H308" s="34">
        <f>H307/H306</f>
        <v>0.46341463414634149</v>
      </c>
      <c r="I308" s="130">
        <v>0.68600000000000005</v>
      </c>
      <c r="J308" s="34">
        <v>0.45</v>
      </c>
      <c r="K308" s="130">
        <v>0.53</v>
      </c>
      <c r="L308" s="101">
        <f>L307/L306</f>
        <v>0.60482283464566933</v>
      </c>
    </row>
    <row r="309" spans="1:12" x14ac:dyDescent="0.4">
      <c r="A309" s="243"/>
      <c r="B309" s="245" t="s">
        <v>130</v>
      </c>
      <c r="C309" s="50" t="s">
        <v>5</v>
      </c>
      <c r="D309" s="65">
        <v>3527</v>
      </c>
      <c r="E309" s="158">
        <v>1056</v>
      </c>
      <c r="F309" s="67">
        <v>2123</v>
      </c>
      <c r="G309" s="120">
        <v>1483</v>
      </c>
      <c r="H309" s="111">
        <v>40</v>
      </c>
      <c r="I309" s="111">
        <v>614</v>
      </c>
      <c r="J309" s="67">
        <v>824</v>
      </c>
      <c r="K309" s="111">
        <v>406</v>
      </c>
      <c r="L309" s="2">
        <f>SUM(D309:K309)</f>
        <v>10073</v>
      </c>
    </row>
    <row r="310" spans="1:12" x14ac:dyDescent="0.4">
      <c r="A310" s="243"/>
      <c r="B310" s="248"/>
      <c r="C310" s="51" t="s">
        <v>0</v>
      </c>
      <c r="D310" s="11">
        <v>2044</v>
      </c>
      <c r="E310" s="159">
        <v>640</v>
      </c>
      <c r="F310" s="68">
        <v>1166</v>
      </c>
      <c r="G310" s="122">
        <v>1205</v>
      </c>
      <c r="H310" s="114">
        <v>20</v>
      </c>
      <c r="I310" s="118">
        <v>408</v>
      </c>
      <c r="J310" s="68">
        <v>355</v>
      </c>
      <c r="K310" s="118">
        <v>151</v>
      </c>
      <c r="L310" s="75">
        <f>SUM(D310:K310)</f>
        <v>5989</v>
      </c>
    </row>
    <row r="311" spans="1:12" ht="15" thickBot="1" x14ac:dyDescent="0.45">
      <c r="A311" s="243"/>
      <c r="B311" s="249"/>
      <c r="C311" s="16" t="s">
        <v>4</v>
      </c>
      <c r="D311" s="224">
        <v>0.57999999999999996</v>
      </c>
      <c r="E311" s="229">
        <v>0.60599999999999998</v>
      </c>
      <c r="F311" s="226">
        <v>0.54920000000000002</v>
      </c>
      <c r="G311" s="227">
        <v>0.81299999999999994</v>
      </c>
      <c r="H311" s="228">
        <v>0.5</v>
      </c>
      <c r="I311" s="73">
        <v>0.66400000000000003</v>
      </c>
      <c r="J311" s="71">
        <v>0.43</v>
      </c>
      <c r="K311" s="73">
        <v>0.37</v>
      </c>
      <c r="L311" s="76">
        <f>L310/L309</f>
        <v>0.59455971408716368</v>
      </c>
    </row>
    <row r="312" spans="1:12" x14ac:dyDescent="0.4">
      <c r="A312" s="243"/>
      <c r="B312" s="251" t="s">
        <v>131</v>
      </c>
      <c r="C312" s="234" t="s">
        <v>5</v>
      </c>
      <c r="D312" s="10">
        <v>1026</v>
      </c>
      <c r="E312" s="10">
        <v>1104</v>
      </c>
      <c r="F312" s="111">
        <v>1962</v>
      </c>
      <c r="G312" s="111">
        <v>463</v>
      </c>
      <c r="H312" s="111">
        <v>36</v>
      </c>
      <c r="I312" s="235">
        <v>314</v>
      </c>
      <c r="J312" s="146">
        <v>535</v>
      </c>
      <c r="K312" s="157">
        <v>261</v>
      </c>
      <c r="L312" s="2">
        <f>SUM(D312:K312)</f>
        <v>5701</v>
      </c>
    </row>
    <row r="313" spans="1:12" x14ac:dyDescent="0.4">
      <c r="A313" s="243"/>
      <c r="B313" s="252"/>
      <c r="C313" s="236" t="s">
        <v>0</v>
      </c>
      <c r="D313" s="11">
        <v>587</v>
      </c>
      <c r="E313" s="11">
        <v>613</v>
      </c>
      <c r="F313" s="114">
        <v>825</v>
      </c>
      <c r="G313" s="114">
        <v>415</v>
      </c>
      <c r="H313" s="114">
        <v>19</v>
      </c>
      <c r="I313" s="117">
        <v>219</v>
      </c>
      <c r="J313" s="147">
        <v>241</v>
      </c>
      <c r="K313" s="114">
        <v>113</v>
      </c>
      <c r="L313" s="75">
        <f>SUM(D313:K313)</f>
        <v>3032</v>
      </c>
    </row>
    <row r="314" spans="1:12" ht="15" thickBot="1" x14ac:dyDescent="0.45">
      <c r="A314" s="244"/>
      <c r="B314" s="253"/>
      <c r="C314" s="237" t="s">
        <v>4</v>
      </c>
      <c r="D314" s="12">
        <v>0.57199999999999995</v>
      </c>
      <c r="E314" s="12">
        <v>0.55500000000000005</v>
      </c>
      <c r="F314" s="34">
        <v>0.4204</v>
      </c>
      <c r="G314" s="12">
        <v>0.89600000000000002</v>
      </c>
      <c r="H314" s="34">
        <f>H313/H312</f>
        <v>0.52777777777777779</v>
      </c>
      <c r="I314" s="20">
        <v>0.69699999999999995</v>
      </c>
      <c r="J314" s="20">
        <v>0.45</v>
      </c>
      <c r="K314" s="34">
        <v>0.43</v>
      </c>
      <c r="L314" s="4">
        <f>L313/L312</f>
        <v>0.53183651990878789</v>
      </c>
    </row>
    <row r="315" spans="1:12" x14ac:dyDescent="0.4">
      <c r="A315" s="243" t="s">
        <v>132</v>
      </c>
      <c r="B315" s="254"/>
      <c r="C315" s="230" t="s">
        <v>5</v>
      </c>
      <c r="D315" s="225">
        <f t="shared" ref="D315:L315" si="56">D300+D303+D306+D309+D312</f>
        <v>15536</v>
      </c>
      <c r="E315" s="225">
        <f t="shared" ref="E315" si="57">E300+E303+E306+E309+E312</f>
        <v>4253</v>
      </c>
      <c r="F315" s="225">
        <f t="shared" si="56"/>
        <v>10762</v>
      </c>
      <c r="G315" s="225">
        <f t="shared" si="56"/>
        <v>6318</v>
      </c>
      <c r="H315" s="225">
        <f t="shared" si="56"/>
        <v>197</v>
      </c>
      <c r="I315" s="42">
        <f t="shared" si="56"/>
        <v>2684</v>
      </c>
      <c r="J315" s="42">
        <f t="shared" si="56"/>
        <v>3254</v>
      </c>
      <c r="K315" s="42">
        <f t="shared" si="56"/>
        <v>1770</v>
      </c>
      <c r="L315" s="42">
        <f t="shared" si="56"/>
        <v>44774</v>
      </c>
    </row>
    <row r="316" spans="1:12" x14ac:dyDescent="0.4">
      <c r="A316" s="243"/>
      <c r="B316" s="254"/>
      <c r="C316" s="43" t="s">
        <v>0</v>
      </c>
      <c r="D316" s="44">
        <f t="shared" ref="D316:L316" si="58">D301+D304+D307+D310+D313</f>
        <v>8945</v>
      </c>
      <c r="E316" s="44">
        <f t="shared" ref="E316" si="59">E301+E304+E307+E310+E313</f>
        <v>2565</v>
      </c>
      <c r="F316" s="44">
        <f t="shared" si="58"/>
        <v>5602</v>
      </c>
      <c r="G316" s="44">
        <f t="shared" si="58"/>
        <v>5213</v>
      </c>
      <c r="H316" s="44">
        <f t="shared" si="58"/>
        <v>89</v>
      </c>
      <c r="I316" s="44">
        <f t="shared" si="58"/>
        <v>1834</v>
      </c>
      <c r="J316" s="44">
        <f t="shared" si="58"/>
        <v>1379</v>
      </c>
      <c r="K316" s="44">
        <f t="shared" si="58"/>
        <v>878</v>
      </c>
      <c r="L316" s="44">
        <f t="shared" si="58"/>
        <v>26505</v>
      </c>
    </row>
    <row r="317" spans="1:12" ht="15" thickBot="1" x14ac:dyDescent="0.45">
      <c r="A317" s="255"/>
      <c r="B317" s="256"/>
      <c r="C317" s="45" t="s">
        <v>4</v>
      </c>
      <c r="D317" s="46">
        <f t="shared" ref="D317:L317" si="60">D316/D315</f>
        <v>0.575759526261586</v>
      </c>
      <c r="E317" s="46">
        <f t="shared" ref="E317" si="61">E316/E315</f>
        <v>0.60310369151187393</v>
      </c>
      <c r="F317" s="46">
        <f t="shared" si="60"/>
        <v>0.52053521650250878</v>
      </c>
      <c r="G317" s="46">
        <f t="shared" si="60"/>
        <v>0.82510288065843618</v>
      </c>
      <c r="H317" s="46">
        <f t="shared" si="60"/>
        <v>0.45177664974619292</v>
      </c>
      <c r="I317" s="46">
        <f t="shared" si="60"/>
        <v>0.68330849478390465</v>
      </c>
      <c r="J317" s="46">
        <f t="shared" si="60"/>
        <v>0.42378610940381067</v>
      </c>
      <c r="K317" s="46">
        <f t="shared" si="60"/>
        <v>0.49604519774011302</v>
      </c>
      <c r="L317" s="46">
        <f t="shared" si="60"/>
        <v>0.59197302005628272</v>
      </c>
    </row>
    <row r="318" spans="1:12" ht="15" thickBot="1" x14ac:dyDescent="0.45"/>
    <row r="319" spans="1:12" ht="25.8" thickBot="1" x14ac:dyDescent="0.45">
      <c r="A319" s="240" t="s">
        <v>9</v>
      </c>
      <c r="B319" s="241"/>
      <c r="C319" s="38" t="s">
        <v>10</v>
      </c>
      <c r="D319" s="1" t="s">
        <v>2</v>
      </c>
      <c r="E319" s="1" t="s">
        <v>7</v>
      </c>
      <c r="F319" s="39" t="s">
        <v>8</v>
      </c>
      <c r="G319" s="40" t="s">
        <v>14</v>
      </c>
      <c r="H319" s="39" t="s">
        <v>6</v>
      </c>
      <c r="I319" s="40" t="s">
        <v>12</v>
      </c>
      <c r="J319" s="39" t="s">
        <v>13</v>
      </c>
      <c r="K319" s="98" t="s">
        <v>17</v>
      </c>
      <c r="L319" s="92" t="s">
        <v>1</v>
      </c>
    </row>
    <row r="320" spans="1:12" x14ac:dyDescent="0.4">
      <c r="A320" s="242" t="s">
        <v>133</v>
      </c>
      <c r="B320" s="245" t="s">
        <v>135</v>
      </c>
      <c r="C320" s="17" t="s">
        <v>3</v>
      </c>
      <c r="D320" s="148">
        <v>2164</v>
      </c>
      <c r="E320" s="218"/>
      <c r="F320" s="218"/>
      <c r="G320" s="148">
        <v>478</v>
      </c>
      <c r="H320" s="218"/>
      <c r="I320" s="148">
        <v>104</v>
      </c>
      <c r="J320" s="202">
        <v>142</v>
      </c>
      <c r="K320" s="218"/>
      <c r="L320" s="106">
        <f>SUM(D320:K320)</f>
        <v>2888</v>
      </c>
    </row>
    <row r="321" spans="1:12" x14ac:dyDescent="0.4">
      <c r="A321" s="243"/>
      <c r="B321" s="246"/>
      <c r="C321" s="51" t="s">
        <v>0</v>
      </c>
      <c r="D321" s="107">
        <v>1242</v>
      </c>
      <c r="E321" s="220"/>
      <c r="F321" s="220"/>
      <c r="G321" s="107">
        <v>376</v>
      </c>
      <c r="H321" s="220"/>
      <c r="I321" s="107">
        <v>64</v>
      </c>
      <c r="J321" s="108">
        <v>44</v>
      </c>
      <c r="K321" s="220"/>
      <c r="L321" s="233">
        <f>SUM(D321:K321)</f>
        <v>1726</v>
      </c>
    </row>
    <row r="322" spans="1:12" ht="15" thickBot="1" x14ac:dyDescent="0.45">
      <c r="A322" s="243"/>
      <c r="B322" s="247"/>
      <c r="C322" s="52" t="s">
        <v>4</v>
      </c>
      <c r="D322" s="73">
        <v>0.57399999999999995</v>
      </c>
      <c r="E322" s="222"/>
      <c r="F322" s="222"/>
      <c r="G322" s="73">
        <v>0.78700000000000003</v>
      </c>
      <c r="H322" s="222"/>
      <c r="I322" s="73">
        <v>0.61499999999999999</v>
      </c>
      <c r="J322" s="73">
        <v>0.3</v>
      </c>
      <c r="K322" s="222"/>
      <c r="L322" s="101">
        <f>L321/L320</f>
        <v>0.5976454293628809</v>
      </c>
    </row>
    <row r="323" spans="1:12" x14ac:dyDescent="0.4">
      <c r="A323" s="243"/>
      <c r="B323" s="245" t="s">
        <v>136</v>
      </c>
      <c r="C323" s="50" t="s">
        <v>3</v>
      </c>
      <c r="D323" s="93">
        <v>2369</v>
      </c>
      <c r="E323" s="218"/>
      <c r="F323" s="123">
        <v>2173</v>
      </c>
      <c r="G323" s="10">
        <v>1054</v>
      </c>
      <c r="H323" s="218"/>
      <c r="I323" s="124">
        <v>93</v>
      </c>
      <c r="J323" s="112">
        <v>425</v>
      </c>
      <c r="K323" s="113">
        <v>252</v>
      </c>
      <c r="L323" s="106">
        <f>SUM(D323:K323)</f>
        <v>6366</v>
      </c>
    </row>
    <row r="324" spans="1:12" x14ac:dyDescent="0.4">
      <c r="A324" s="243"/>
      <c r="B324" s="248"/>
      <c r="C324" s="51" t="s">
        <v>0</v>
      </c>
      <c r="D324" s="11">
        <v>1425</v>
      </c>
      <c r="E324" s="220"/>
      <c r="F324" s="217">
        <v>1106</v>
      </c>
      <c r="G324" s="11">
        <v>864</v>
      </c>
      <c r="H324" s="220"/>
      <c r="I324" s="114">
        <v>61</v>
      </c>
      <c r="J324" s="115">
        <v>140</v>
      </c>
      <c r="K324" s="116">
        <v>93</v>
      </c>
      <c r="L324" s="233">
        <f>SUM(D324:K324)</f>
        <v>3689</v>
      </c>
    </row>
    <row r="325" spans="1:12" ht="15" thickBot="1" x14ac:dyDescent="0.45">
      <c r="A325" s="243"/>
      <c r="B325" s="249"/>
      <c r="C325" s="52" t="s">
        <v>4</v>
      </c>
      <c r="D325" s="12">
        <v>0.60199999999999998</v>
      </c>
      <c r="E325" s="222"/>
      <c r="F325" s="164">
        <v>0.50890000000000002</v>
      </c>
      <c r="G325" s="12">
        <v>0.82</v>
      </c>
      <c r="H325" s="222"/>
      <c r="I325" s="34">
        <v>0.65600000000000003</v>
      </c>
      <c r="J325" s="94">
        <v>0.32</v>
      </c>
      <c r="K325" s="34">
        <v>0.37</v>
      </c>
      <c r="L325" s="101">
        <f>L324/L323</f>
        <v>0.5794847628023877</v>
      </c>
    </row>
    <row r="326" spans="1:12" x14ac:dyDescent="0.4">
      <c r="A326" s="243"/>
      <c r="B326" s="246" t="s">
        <v>137</v>
      </c>
      <c r="C326" s="17" t="s">
        <v>3</v>
      </c>
      <c r="D326" s="8">
        <v>3251</v>
      </c>
      <c r="E326" s="111">
        <v>1308</v>
      </c>
      <c r="F326" s="157">
        <v>1923</v>
      </c>
      <c r="G326" s="22">
        <v>1479</v>
      </c>
      <c r="H326" s="111">
        <v>51</v>
      </c>
      <c r="I326" s="127">
        <v>498</v>
      </c>
      <c r="J326" s="111">
        <v>788</v>
      </c>
      <c r="K326" s="127">
        <v>309</v>
      </c>
      <c r="L326" s="106">
        <f>SUM(D326:K326)</f>
        <v>9607</v>
      </c>
    </row>
    <row r="327" spans="1:12" x14ac:dyDescent="0.4">
      <c r="A327" s="243"/>
      <c r="B327" s="248"/>
      <c r="C327" s="51" t="s">
        <v>0</v>
      </c>
      <c r="D327" s="6">
        <v>1918</v>
      </c>
      <c r="E327" s="114">
        <v>863</v>
      </c>
      <c r="F327" s="114">
        <v>1051</v>
      </c>
      <c r="G327" s="11">
        <v>1195</v>
      </c>
      <c r="H327" s="114">
        <v>22</v>
      </c>
      <c r="I327" s="118">
        <v>315</v>
      </c>
      <c r="J327" s="118">
        <v>311</v>
      </c>
      <c r="K327" s="118">
        <v>177</v>
      </c>
      <c r="L327" s="233">
        <f>SUM(D327:K327)</f>
        <v>5852</v>
      </c>
    </row>
    <row r="328" spans="1:12" ht="15" thickBot="1" x14ac:dyDescent="0.45">
      <c r="A328" s="243"/>
      <c r="B328" s="248"/>
      <c r="C328" s="16" t="s">
        <v>4</v>
      </c>
      <c r="D328" s="54">
        <v>0.59</v>
      </c>
      <c r="E328" s="34">
        <v>0.66</v>
      </c>
      <c r="F328" s="34">
        <v>0.54649999999999999</v>
      </c>
      <c r="G328" s="56">
        <v>0.80800000000000005</v>
      </c>
      <c r="H328" s="34">
        <f>H327/H326</f>
        <v>0.43137254901960786</v>
      </c>
      <c r="I328" s="130">
        <v>0.63300000000000001</v>
      </c>
      <c r="J328" s="34">
        <v>0.39</v>
      </c>
      <c r="K328" s="130">
        <v>0.56999999999999995</v>
      </c>
      <c r="L328" s="101">
        <f>L327/L326</f>
        <v>0.60913916935567813</v>
      </c>
    </row>
    <row r="329" spans="1:12" x14ac:dyDescent="0.4">
      <c r="A329" s="243"/>
      <c r="B329" s="265" t="s">
        <v>138</v>
      </c>
      <c r="C329" s="266" t="s">
        <v>5</v>
      </c>
      <c r="D329" s="267">
        <v>3290</v>
      </c>
      <c r="E329" s="268">
        <v>1359</v>
      </c>
      <c r="F329" s="196">
        <v>1797</v>
      </c>
      <c r="G329" s="269">
        <v>1606</v>
      </c>
      <c r="H329" s="152">
        <v>47</v>
      </c>
      <c r="I329" s="152">
        <v>613</v>
      </c>
      <c r="J329" s="196">
        <v>861</v>
      </c>
      <c r="K329" s="152">
        <v>468</v>
      </c>
      <c r="L329" s="279">
        <f>SUM(D329:K329)</f>
        <v>10041</v>
      </c>
    </row>
    <row r="330" spans="1:12" x14ac:dyDescent="0.4">
      <c r="A330" s="243"/>
      <c r="B330" s="250"/>
      <c r="C330" s="238" t="s">
        <v>0</v>
      </c>
      <c r="D330" s="207">
        <v>1829</v>
      </c>
      <c r="E330" s="270">
        <v>860</v>
      </c>
      <c r="F330" s="197">
        <v>1051</v>
      </c>
      <c r="G330" s="271">
        <v>1263</v>
      </c>
      <c r="H330" s="208">
        <v>14</v>
      </c>
      <c r="I330" s="195">
        <v>403</v>
      </c>
      <c r="J330" s="197">
        <v>347</v>
      </c>
      <c r="K330" s="195">
        <v>230</v>
      </c>
      <c r="L330" s="280">
        <f>SUM(D330:K330)</f>
        <v>5997</v>
      </c>
    </row>
    <row r="331" spans="1:12" ht="15" thickBot="1" x14ac:dyDescent="0.45">
      <c r="A331" s="243"/>
      <c r="B331" s="272"/>
      <c r="C331" s="239" t="s">
        <v>4</v>
      </c>
      <c r="D331" s="273">
        <v>0.55600000000000005</v>
      </c>
      <c r="E331" s="274">
        <v>0.63300000000000001</v>
      </c>
      <c r="F331" s="275">
        <v>0.58479999999999999</v>
      </c>
      <c r="G331" s="276">
        <v>0.78600000000000003</v>
      </c>
      <c r="H331" s="277">
        <f>H330/H329</f>
        <v>0.2978723404255319</v>
      </c>
      <c r="I331" s="191">
        <v>0.65700000000000003</v>
      </c>
      <c r="J331" s="198">
        <v>0.4</v>
      </c>
      <c r="K331" s="191">
        <v>0.49</v>
      </c>
      <c r="L331" s="278">
        <f>L330/L329</f>
        <v>0.59725126979384524</v>
      </c>
    </row>
    <row r="332" spans="1:12" x14ac:dyDescent="0.4">
      <c r="A332" s="243"/>
      <c r="B332" s="251" t="s">
        <v>139</v>
      </c>
      <c r="C332" s="234" t="s">
        <v>5</v>
      </c>
      <c r="D332" s="10"/>
      <c r="E332" s="10"/>
      <c r="F332" s="111"/>
      <c r="G332" s="111"/>
      <c r="H332" s="111"/>
      <c r="I332" s="235"/>
      <c r="J332" s="146"/>
      <c r="K332" s="157"/>
      <c r="L332" s="281">
        <f>SUM(D332:K332)</f>
        <v>0</v>
      </c>
    </row>
    <row r="333" spans="1:12" x14ac:dyDescent="0.4">
      <c r="A333" s="243"/>
      <c r="B333" s="252"/>
      <c r="C333" s="236" t="s">
        <v>0</v>
      </c>
      <c r="D333" s="11"/>
      <c r="E333" s="11"/>
      <c r="F333" s="114"/>
      <c r="G333" s="114"/>
      <c r="H333" s="114"/>
      <c r="I333" s="117"/>
      <c r="J333" s="147"/>
      <c r="K333" s="114"/>
      <c r="L333" s="282">
        <f>SUM(D333:K333)</f>
        <v>0</v>
      </c>
    </row>
    <row r="334" spans="1:12" ht="15" thickBot="1" x14ac:dyDescent="0.45">
      <c r="A334" s="244"/>
      <c r="B334" s="253"/>
      <c r="C334" s="237" t="s">
        <v>4</v>
      </c>
      <c r="D334" s="12"/>
      <c r="E334" s="12"/>
      <c r="F334" s="34"/>
      <c r="G334" s="12"/>
      <c r="H334" s="34"/>
      <c r="I334" s="20"/>
      <c r="J334" s="20"/>
      <c r="K334" s="34"/>
      <c r="L334" s="76"/>
    </row>
    <row r="335" spans="1:12" x14ac:dyDescent="0.4">
      <c r="A335" s="243" t="s">
        <v>134</v>
      </c>
      <c r="B335" s="254"/>
      <c r="C335" s="230" t="s">
        <v>5</v>
      </c>
      <c r="D335" s="225">
        <f t="shared" ref="D335:L336" si="62">D320+D323+D326+D329+D332</f>
        <v>11074</v>
      </c>
      <c r="E335" s="225">
        <f t="shared" si="62"/>
        <v>2667</v>
      </c>
      <c r="F335" s="225">
        <f t="shared" si="62"/>
        <v>5893</v>
      </c>
      <c r="G335" s="225">
        <f t="shared" si="62"/>
        <v>4617</v>
      </c>
      <c r="H335" s="225">
        <f t="shared" si="62"/>
        <v>98</v>
      </c>
      <c r="I335" s="42">
        <f t="shared" si="62"/>
        <v>1308</v>
      </c>
      <c r="J335" s="42">
        <f t="shared" si="62"/>
        <v>2216</v>
      </c>
      <c r="K335" s="42">
        <f t="shared" si="62"/>
        <v>1029</v>
      </c>
      <c r="L335" s="283">
        <f t="shared" si="62"/>
        <v>28902</v>
      </c>
    </row>
    <row r="336" spans="1:12" x14ac:dyDescent="0.4">
      <c r="A336" s="243"/>
      <c r="B336" s="254"/>
      <c r="C336" s="43" t="s">
        <v>0</v>
      </c>
      <c r="D336" s="44">
        <f t="shared" ref="D336" si="63">D321+D324+D327+D330+D333</f>
        <v>6414</v>
      </c>
      <c r="E336" s="44">
        <f t="shared" si="62"/>
        <v>1723</v>
      </c>
      <c r="F336" s="44">
        <f t="shared" si="62"/>
        <v>3208</v>
      </c>
      <c r="G336" s="44">
        <f t="shared" si="62"/>
        <v>3698</v>
      </c>
      <c r="H336" s="44">
        <f t="shared" si="62"/>
        <v>36</v>
      </c>
      <c r="I336" s="44">
        <f t="shared" si="62"/>
        <v>843</v>
      </c>
      <c r="J336" s="44">
        <f t="shared" si="62"/>
        <v>842</v>
      </c>
      <c r="K336" s="44">
        <f t="shared" si="62"/>
        <v>500</v>
      </c>
      <c r="L336" s="284">
        <f t="shared" si="62"/>
        <v>17264</v>
      </c>
    </row>
    <row r="337" spans="1:12" ht="15" thickBot="1" x14ac:dyDescent="0.45">
      <c r="A337" s="255"/>
      <c r="B337" s="256"/>
      <c r="C337" s="45" t="s">
        <v>4</v>
      </c>
      <c r="D337" s="46">
        <f t="shared" ref="D337:L337" si="64">D336/D335</f>
        <v>0.57919450966227204</v>
      </c>
      <c r="E337" s="46"/>
      <c r="F337" s="46">
        <f t="shared" si="64"/>
        <v>0.5443746818258951</v>
      </c>
      <c r="G337" s="46">
        <f t="shared" si="64"/>
        <v>0.80095299978340917</v>
      </c>
      <c r="H337" s="46"/>
      <c r="I337" s="46">
        <f t="shared" si="64"/>
        <v>0.64449541284403666</v>
      </c>
      <c r="J337" s="46">
        <f t="shared" si="64"/>
        <v>0.37996389891696752</v>
      </c>
      <c r="K337" s="46">
        <f t="shared" si="64"/>
        <v>0.48590864917395532</v>
      </c>
      <c r="L337" s="285">
        <f t="shared" si="64"/>
        <v>0.59732890457407795</v>
      </c>
    </row>
  </sheetData>
  <mergeCells count="135"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212:B214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290:B292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319:B319"/>
    <mergeCell ref="A320:A334"/>
    <mergeCell ref="B320:B322"/>
    <mergeCell ref="B323:B325"/>
    <mergeCell ref="B326:B328"/>
    <mergeCell ref="B329:B331"/>
    <mergeCell ref="B332:B334"/>
    <mergeCell ref="A335:B337"/>
    <mergeCell ref="A299:B299"/>
    <mergeCell ref="A300:A314"/>
    <mergeCell ref="B300:B302"/>
    <mergeCell ref="B303:B305"/>
    <mergeCell ref="B306:B308"/>
    <mergeCell ref="B309:B311"/>
    <mergeCell ref="B312:B314"/>
    <mergeCell ref="A315:B317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자료(25년5월19일주)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2025-06-04T07:44:48Z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