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주보(속보)발표 자료(9월2일주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62" i="10" l="1"/>
  <c r="K176" i="10"/>
  <c r="J176" i="10"/>
  <c r="I176" i="10"/>
  <c r="H176" i="10"/>
  <c r="G176" i="10"/>
  <c r="F176" i="10"/>
  <c r="E176" i="10"/>
  <c r="D176" i="10"/>
  <c r="K175" i="10"/>
  <c r="J175" i="10"/>
  <c r="I175" i="10"/>
  <c r="H175" i="10"/>
  <c r="G175" i="10"/>
  <c r="F175" i="10"/>
  <c r="E175" i="10"/>
  <c r="D175" i="10"/>
  <c r="L161" i="10"/>
  <c r="L176" i="10" s="1"/>
  <c r="L160" i="10"/>
  <c r="L175" i="10" s="1"/>
  <c r="J177" i="10" l="1"/>
  <c r="F177" i="10"/>
  <c r="G177" i="10"/>
  <c r="D177" i="10"/>
  <c r="E177" i="10"/>
  <c r="H177" i="10"/>
  <c r="I177" i="10"/>
  <c r="K177" i="10"/>
  <c r="L177" i="10"/>
  <c r="L162" i="10"/>
  <c r="L153" i="10"/>
  <c r="L152" i="10"/>
  <c r="H154" i="10"/>
  <c r="L154" i="10" l="1"/>
  <c r="L150" i="10"/>
  <c r="L149" i="10"/>
  <c r="H151" i="10"/>
  <c r="L151" i="10" l="1"/>
  <c r="L147" i="10"/>
  <c r="L146" i="10"/>
  <c r="H148" i="10"/>
  <c r="L148" i="10" l="1"/>
  <c r="H155" i="10"/>
  <c r="H156" i="10"/>
  <c r="E155" i="10"/>
  <c r="E156" i="10"/>
  <c r="L144" i="10"/>
  <c r="L143" i="10"/>
  <c r="H145" i="10"/>
  <c r="H157" i="10" l="1"/>
  <c r="E157" i="10"/>
  <c r="L145" i="10"/>
  <c r="L141" i="10"/>
  <c r="L140" i="10"/>
  <c r="L155" i="10" s="1"/>
  <c r="K156" i="10"/>
  <c r="J156" i="10"/>
  <c r="I156" i="10"/>
  <c r="G156" i="10"/>
  <c r="F156" i="10"/>
  <c r="D156" i="10"/>
  <c r="K155" i="10"/>
  <c r="J155" i="10"/>
  <c r="I155" i="10"/>
  <c r="G155" i="10"/>
  <c r="F155" i="10"/>
  <c r="D155" i="10"/>
  <c r="L142" i="10" l="1"/>
  <c r="L156" i="10"/>
  <c r="L157" i="10" s="1"/>
  <c r="F157" i="10"/>
  <c r="K157" i="10"/>
  <c r="D157" i="10"/>
  <c r="G157" i="10"/>
  <c r="I157" i="10"/>
  <c r="J157" i="10"/>
  <c r="H134" i="10"/>
  <c r="H131" i="10"/>
  <c r="H128" i="10" l="1"/>
  <c r="H122" i="10" l="1"/>
  <c r="H125" i="10" l="1"/>
  <c r="K136" i="10" l="1"/>
  <c r="J136" i="10"/>
  <c r="I136" i="10"/>
  <c r="H136" i="10"/>
  <c r="G136" i="10"/>
  <c r="F136" i="10"/>
  <c r="E136" i="10"/>
  <c r="D136" i="10"/>
  <c r="K135" i="10"/>
  <c r="J135" i="10"/>
  <c r="I135" i="10"/>
  <c r="H135" i="10"/>
  <c r="G135" i="10"/>
  <c r="F135" i="10"/>
  <c r="E135" i="10"/>
  <c r="D135" i="10"/>
  <c r="L133" i="10"/>
  <c r="L132" i="10"/>
  <c r="L130" i="10"/>
  <c r="L129" i="10"/>
  <c r="L127" i="10"/>
  <c r="L126" i="10"/>
  <c r="L124" i="10"/>
  <c r="L123" i="10"/>
  <c r="L121" i="10"/>
  <c r="L120" i="10"/>
  <c r="L134" i="10" l="1"/>
  <c r="L128" i="10"/>
  <c r="G137" i="10"/>
  <c r="D137" i="10"/>
  <c r="L125" i="10"/>
  <c r="E137" i="10"/>
  <c r="F137" i="10"/>
  <c r="H137" i="10"/>
  <c r="L135" i="10"/>
  <c r="L131" i="10"/>
  <c r="I137" i="10"/>
  <c r="L136" i="10"/>
  <c r="J137" i="10"/>
  <c r="K137" i="10"/>
  <c r="L122" i="10"/>
  <c r="L113" i="10"/>
  <c r="L112" i="10"/>
  <c r="H114" i="10"/>
  <c r="L114" i="10" l="1"/>
  <c r="L137" i="10"/>
  <c r="L110" i="10"/>
  <c r="L109" i="10"/>
  <c r="H111" i="10"/>
  <c r="L107" i="10"/>
  <c r="L106" i="10"/>
  <c r="D116" i="10"/>
  <c r="L111" i="10" l="1"/>
  <c r="L108" i="10"/>
  <c r="E115" i="10"/>
  <c r="F115" i="10"/>
  <c r="G115" i="10"/>
  <c r="H115" i="10"/>
  <c r="I115" i="10"/>
  <c r="J115" i="10"/>
  <c r="K115" i="10"/>
  <c r="E116" i="10"/>
  <c r="F116" i="10"/>
  <c r="G116" i="10"/>
  <c r="H116" i="10"/>
  <c r="I116" i="10"/>
  <c r="J116" i="10"/>
  <c r="K116" i="10"/>
  <c r="D115" i="10"/>
  <c r="L104" i="10"/>
  <c r="L116" i="10" s="1"/>
  <c r="L103" i="10"/>
  <c r="L115" i="10" s="1"/>
  <c r="H117" i="10" l="1"/>
  <c r="F117" i="10"/>
  <c r="I117" i="10"/>
  <c r="G117" i="10"/>
  <c r="E117" i="10"/>
  <c r="J117" i="10"/>
  <c r="L117" i="10"/>
  <c r="K117" i="10"/>
  <c r="L105" i="10"/>
  <c r="D117" i="10"/>
  <c r="L96" i="10"/>
  <c r="L95" i="10"/>
  <c r="L93" i="10"/>
  <c r="L92" i="10"/>
  <c r="L97" i="10" l="1"/>
  <c r="L94" i="10"/>
  <c r="L90" i="10"/>
  <c r="L89" i="10"/>
  <c r="L91" i="10" l="1"/>
  <c r="E99" i="10"/>
  <c r="E98" i="10"/>
  <c r="L87" i="10"/>
  <c r="L86" i="10"/>
  <c r="L88" i="10" l="1"/>
  <c r="E100" i="10"/>
  <c r="K99" i="10"/>
  <c r="J99" i="10"/>
  <c r="I99" i="10"/>
  <c r="H99" i="10"/>
  <c r="G99" i="10"/>
  <c r="F99" i="10"/>
  <c r="D99" i="10"/>
  <c r="K98" i="10"/>
  <c r="J98" i="10"/>
  <c r="I98" i="10"/>
  <c r="H98" i="10"/>
  <c r="G98" i="10"/>
  <c r="F98" i="10"/>
  <c r="D98" i="10"/>
  <c r="L84" i="10"/>
  <c r="L83" i="10"/>
  <c r="I100" i="10" l="1"/>
  <c r="F100" i="10"/>
  <c r="L98" i="10"/>
  <c r="L99" i="10"/>
  <c r="H100" i="10"/>
  <c r="D100" i="10"/>
  <c r="G100" i="10"/>
  <c r="L85" i="10"/>
  <c r="J100" i="10"/>
  <c r="K100" i="10"/>
  <c r="F78" i="10"/>
  <c r="L76" i="10"/>
  <c r="L75" i="10"/>
  <c r="L73" i="10"/>
  <c r="L72" i="10"/>
  <c r="L77" i="10" l="1"/>
  <c r="L100" i="10"/>
  <c r="L74" i="10"/>
  <c r="L70" i="10"/>
  <c r="L69" i="10"/>
  <c r="L71" i="10" l="1"/>
  <c r="L67" i="10"/>
  <c r="L66" i="10"/>
  <c r="L68" i="10" l="1"/>
  <c r="E78" i="10"/>
  <c r="G78" i="10"/>
  <c r="H78" i="10"/>
  <c r="I78" i="10"/>
  <c r="J78" i="10"/>
  <c r="K78" i="10"/>
  <c r="E79" i="10"/>
  <c r="F79" i="10"/>
  <c r="G79" i="10"/>
  <c r="H79" i="10"/>
  <c r="I79" i="10"/>
  <c r="J79" i="10"/>
  <c r="K79" i="10"/>
  <c r="D79" i="10"/>
  <c r="D78" i="10"/>
  <c r="E65" i="10"/>
  <c r="F65" i="10"/>
  <c r="G65" i="10"/>
  <c r="H65" i="10"/>
  <c r="I65" i="10"/>
  <c r="J65" i="10"/>
  <c r="K65" i="10"/>
  <c r="D65" i="10"/>
  <c r="L64" i="10"/>
  <c r="L79" i="10" s="1"/>
  <c r="L63" i="10"/>
  <c r="L78" i="10" s="1"/>
  <c r="E80" i="10" l="1"/>
  <c r="L80" i="10"/>
  <c r="G80" i="10"/>
  <c r="K80" i="10"/>
  <c r="J80" i="10"/>
  <c r="D80" i="10"/>
  <c r="I80" i="10"/>
  <c r="F80" i="10"/>
  <c r="H80" i="10"/>
  <c r="L65" i="10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<sst xmlns="http://schemas.openxmlformats.org/spreadsheetml/2006/main" count="323" uniqueCount="80">
  <si>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</si>
  <si>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</si>
  <si>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</si>
  <si>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</si>
  <si>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</si>
  <si>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</si>
  <si>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</si>
  <si>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</si>
  <si>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</si>
  <si>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</si>
  <si>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</si>
  <si>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</si>
  <si>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</si>
  <si>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</si>
  <si>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</si>
  <si>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</si>
  <si>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</si>
  <si>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</si>
  <si>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</si>
  <si>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</si>
  <si>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</si>
  <si>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</si>
  <si>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</si>
  <si>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</si>
  <si>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</si>
  <si>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</si>
  <si>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</si>
  <si>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</si>
  <si>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</si>
  <si>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</si>
  <si>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</si>
  <si>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</si>
  <si>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</si>
  <si>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</si>
  <si>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</si>
  <si>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</si>
  <si>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</si>
  <si>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</si>
  <si>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</si>
  <si>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</si>
  <si>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</si>
  <si>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</si>
  <si>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</si>
  <si>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</si>
  <si>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4월29일주
(월~)</t>
    <phoneticPr fontId="1" type="noConversion"/>
  </si>
  <si>
    <t>4월22일주
(월~)</t>
    <phoneticPr fontId="1" type="noConversion"/>
  </si>
  <si>
    <t>2024년
05월</t>
    <phoneticPr fontId="1" type="noConversion"/>
  </si>
  <si>
    <t>05월 전체 합계 
(협회 입력 관리)</t>
    <phoneticPr fontId="1" type="noConversion"/>
  </si>
  <si>
    <t>5월1일주
(수~)</t>
    <phoneticPr fontId="1" type="noConversion"/>
  </si>
  <si>
    <t>5월7일주
(화~)</t>
    <phoneticPr fontId="1" type="noConversion"/>
  </si>
  <si>
    <t>5월13일주
(월~)</t>
    <phoneticPr fontId="1" type="noConversion"/>
  </si>
  <si>
    <t>5월20일주
(월~)</t>
    <phoneticPr fontId="1" type="noConversion"/>
  </si>
  <si>
    <t>5월27일주
(월~)</t>
    <phoneticPr fontId="1" type="noConversion"/>
  </si>
  <si>
    <t>2024년
06월</t>
    <phoneticPr fontId="1" type="noConversion"/>
  </si>
  <si>
    <t>6월3일주
(월~)</t>
    <phoneticPr fontId="1" type="noConversion"/>
  </si>
  <si>
    <t>6월10일주
(월~)</t>
    <phoneticPr fontId="1" type="noConversion"/>
  </si>
  <si>
    <t>6월17일주
(월~)</t>
    <phoneticPr fontId="1" type="noConversion"/>
  </si>
  <si>
    <t>6월24일주
(월~)</t>
    <phoneticPr fontId="1" type="noConversion"/>
  </si>
  <si>
    <t>06월 전체 합계 
(협회 입력 관리)</t>
    <phoneticPr fontId="1" type="noConversion"/>
  </si>
  <si>
    <t>2024년
07월</t>
    <phoneticPr fontId="1" type="noConversion"/>
  </si>
  <si>
    <t>07월 전체 합계 
(협회 입력 관리)</t>
    <phoneticPr fontId="1" type="noConversion"/>
  </si>
  <si>
    <t>7월1일주
(월~)</t>
    <phoneticPr fontId="1" type="noConversion"/>
  </si>
  <si>
    <t>7월8일주
(월~)</t>
    <phoneticPr fontId="1" type="noConversion"/>
  </si>
  <si>
    <t>7월15일주
(월~)</t>
    <phoneticPr fontId="1" type="noConversion"/>
  </si>
  <si>
    <t>7월29일주
(월~)</t>
    <phoneticPr fontId="1" type="noConversion"/>
  </si>
  <si>
    <t>2024년
08월</t>
    <phoneticPr fontId="1" type="noConversion"/>
  </si>
  <si>
    <t>08월 전체 합계 
(협회 입력 관리)</t>
    <phoneticPr fontId="1" type="noConversion"/>
  </si>
  <si>
    <t>8월12일주
(월~)</t>
    <phoneticPr fontId="1" type="noConversion"/>
  </si>
  <si>
    <t>7월22일주
(월~)</t>
    <phoneticPr fontId="1" type="noConversion"/>
  </si>
  <si>
    <t>8월19일주
(월~)</t>
    <phoneticPr fontId="1" type="noConversion"/>
  </si>
  <si>
    <t>8월26일주
(월~)</t>
    <phoneticPr fontId="1" type="noConversion"/>
  </si>
  <si>
    <t>8월01일주
(목~)</t>
    <phoneticPr fontId="1" type="noConversion"/>
  </si>
  <si>
    <t>8월05일주
(월~)</t>
    <phoneticPr fontId="1" type="noConversion"/>
  </si>
  <si>
    <t>2024년
09월</t>
    <phoneticPr fontId="1" type="noConversion"/>
  </si>
  <si>
    <t>09월 전체 합계 
(협회 입력 관리)</t>
    <phoneticPr fontId="1" type="noConversion"/>
  </si>
  <si>
    <t>9월19일주
(목~)</t>
    <phoneticPr fontId="1" type="noConversion"/>
  </si>
  <si>
    <t>9월23일주
(월~)</t>
    <phoneticPr fontId="1" type="noConversion"/>
  </si>
  <si>
    <t>9월30일주
(월~)</t>
    <phoneticPr fontId="1" type="noConversion"/>
  </si>
  <si>
    <t>9월02일주
(월~)</t>
    <phoneticPr fontId="1" type="noConversion"/>
  </si>
  <si>
    <t>9월09일주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</si>
</sst>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222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9" fontId="7" fillId="5" borderId="29" xfId="1" applyNumberFormat="1" applyFont="1" applyFill="1" applyBorder="1" applyAlignment="1">
      <alignment vertical="center" wrapText="1"/>
    </xf>
    <xf numFmtId="9" fontId="3" fillId="5" borderId="4" xfId="1" applyFont="1" applyFill="1" applyBorder="1" applyAlignment="1">
      <alignment horizontal="right" vertical="center" wrapText="1"/>
    </xf>
    <xf numFmtId="41" fontId="9" fillId="5" borderId="13" xfId="2" applyFont="1" applyFill="1" applyBorder="1" applyAlignment="1">
      <alignment horizontal="center" vertical="center" wrapText="1"/>
    </xf>
    <xf numFmtId="41" fontId="9" fillId="5" borderId="9" xfId="2" applyFont="1" applyFill="1" applyBorder="1" applyAlignment="1">
      <alignment horizontal="center" vertical="center" wrapText="1"/>
    </xf>
    <xf numFmtId="41" fontId="9" fillId="5" borderId="2" xfId="2" applyFont="1" applyFill="1" applyBorder="1" applyAlignment="1">
      <alignment horizontal="center" vertical="center" wrapText="1"/>
    </xf>
    <xf numFmtId="41" fontId="3" fillId="5" borderId="1" xfId="2" applyFont="1" applyFill="1" applyBorder="1" applyAlignment="1">
      <alignment horizontal="center" vertical="center" wrapText="1"/>
    </xf>
    <xf numFmtId="41" fontId="3" fillId="2" borderId="1" xfId="2" applyFont="1" applyFill="1" applyBorder="1" applyAlignment="1">
      <alignment horizontal="right" vertical="center" wrapText="1"/>
    </xf>
    <xf numFmtId="41" fontId="4" fillId="5" borderId="2" xfId="2" applyFont="1" applyFill="1" applyBorder="1" applyAlignment="1">
      <alignment horizontal="center" vertical="center" wrapText="1"/>
    </xf>
    <xf numFmtId="41" fontId="4" fillId="5" borderId="9" xfId="2" applyFont="1" applyFill="1" applyBorder="1" applyAlignment="1">
      <alignment horizontal="center" vertical="center" wrapText="1"/>
    </xf>
    <xf numFmtId="41" fontId="5" fillId="5" borderId="2" xfId="2" applyFont="1" applyFill="1" applyBorder="1" applyAlignment="1">
      <alignment horizontal="center" vertical="center" wrapText="1"/>
    </xf>
    <xf numFmtId="41" fontId="5" fillId="2" borderId="2" xfId="2" applyFont="1" applyFill="1" applyBorder="1" applyAlignment="1">
      <alignment horizontal="right" vertical="center" wrapText="1"/>
    </xf>
    <xf numFmtId="41" fontId="3" fillId="5" borderId="1" xfId="2" applyFont="1" applyFill="1" applyBorder="1" applyAlignment="1">
      <alignment vertical="center" wrapText="1"/>
    </xf>
    <xf numFmtId="41" fontId="3" fillId="5" borderId="10" xfId="2" applyFont="1" applyFill="1" applyBorder="1" applyAlignment="1">
      <alignment vertical="center" wrapText="1"/>
    </xf>
    <xf numFmtId="41" fontId="3" fillId="5" borderId="15" xfId="2" applyFont="1" applyFill="1" applyBorder="1" applyAlignment="1">
      <alignment vertical="center" wrapText="1"/>
    </xf>
    <xf numFmtId="41" fontId="5" fillId="5" borderId="2" xfId="2" applyFont="1" applyFill="1" applyBorder="1" applyAlignment="1">
      <alignment vertical="center" wrapText="1"/>
    </xf>
    <xf numFmtId="41" fontId="5" fillId="5" borderId="22" xfId="2" applyFont="1" applyFill="1" applyBorder="1" applyAlignment="1">
      <alignment vertical="center" wrapText="1"/>
    </xf>
    <xf numFmtId="41" fontId="5" fillId="5" borderId="15" xfId="2" applyFont="1" applyFill="1" applyBorder="1" applyAlignment="1">
      <alignment vertical="center" wrapText="1"/>
    </xf>
    <xf numFmtId="41" fontId="5" fillId="5" borderId="24" xfId="2" applyFont="1" applyFill="1" applyBorder="1" applyAlignment="1">
      <alignment vertical="center" wrapText="1"/>
    </xf>
    <xf numFmtId="41" fontId="5" fillId="5" borderId="13" xfId="2" applyFont="1" applyFill="1" applyBorder="1" applyAlignment="1">
      <alignment vertical="center" wrapText="1"/>
    </xf>
    <xf numFmtId="41" fontId="3" fillId="5" borderId="0" xfId="2" applyFont="1" applyFill="1" applyBorder="1" applyAlignment="1">
      <alignment vertical="center" wrapText="1"/>
    </xf>
    <xf numFmtId="41" fontId="3" fillId="5" borderId="31" xfId="2" applyFont="1" applyFill="1" applyBorder="1" applyAlignment="1">
      <alignment vertical="center" wrapText="1"/>
    </xf>
    <xf numFmtId="41" fontId="3" fillId="5" borderId="30" xfId="2" applyFont="1" applyFill="1" applyBorder="1" applyAlignment="1">
      <alignment vertical="center" wrapText="1"/>
    </xf>
    <xf numFmtId="41" fontId="5" fillId="5" borderId="9" xfId="2" applyFont="1" applyFill="1" applyBorder="1" applyAlignment="1">
      <alignment vertical="center" wrapText="1"/>
    </xf>
    <xf numFmtId="3" fontId="10" fillId="5" borderId="46" xfId="0" applyNumberFormat="1" applyFont="1" applyFill="1" applyBorder="1" applyAlignment="1">
      <alignment horizontal="right" vertical="center" wrapText="1"/>
    </xf>
    <xf numFmtId="41" fontId="3" fillId="5" borderId="19" xfId="2" applyFont="1" applyFill="1" applyBorder="1" applyAlignment="1">
      <alignment vertical="center" wrapText="1"/>
    </xf>
    <xf numFmtId="0" fontId="5" fillId="5" borderId="2" xfId="0" applyFont="1" applyFill="1" applyBorder="1" applyAlignment="1">
      <alignment vertical="center" wrapText="1"/>
    </xf>
    <xf numFmtId="41" fontId="3" fillId="5" borderId="24" xfId="2" applyFont="1" applyFill="1" applyBorder="1" applyAlignment="1">
      <alignment vertical="center" wrapText="1"/>
    </xf>
    <xf numFmtId="41" fontId="3" fillId="5" borderId="13" xfId="2" applyFont="1" applyFill="1" applyBorder="1" applyAlignment="1">
      <alignment vertical="center" wrapText="1"/>
    </xf>
    <xf numFmtId="41" fontId="3" fillId="5" borderId="22" xfId="2" applyFont="1" applyFill="1" applyBorder="1" applyAlignment="1">
      <alignment vertical="center" wrapText="1"/>
    </xf>
    <xf numFmtId="9" fontId="3" fillId="5" borderId="27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 applyAlignment="1">
      <alignment vertical="center" wrapText="1"/>
    </xf>
    <xf numFmtId="9" fontId="3" fillId="5" borderId="26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 applyAlignment="1">
      <alignment vertical="center" wrapText="1"/>
    </xf>
    <xf numFmtId="0" fontId="9" fillId="4" borderId="1" xfId="1" applyNumberFormat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1" fontId="9" fillId="5" borderId="37" xfId="2" applyFont="1" applyFill="1" applyBorder="1" applyAlignment="1">
      <alignment horizontal="center" vertical="center" wrapText="1"/>
    </xf>
    <xf numFmtId="41" fontId="4" fillId="5" borderId="38" xfId="2" applyFont="1" applyFill="1" applyBorder="1" applyAlignment="1">
      <alignment horizontal="center" vertical="center" wrapText="1"/>
    </xf>
    <xf numFmtId="9" fontId="3" fillId="5" borderId="39" xfId="1" applyFont="1" applyFill="1" applyBorder="1" applyAlignment="1">
      <alignment horizontal="right" vertical="center" wrapText="1"/>
    </xf>
    <xf numFmtId="41" fontId="5" fillId="2" borderId="2" xfId="2" applyFont="1" applyFill="1" applyBorder="1">
      <alignment vertical="center"/>
    </xf>
    <xf numFmtId="41" fontId="3" fillId="5" borderId="37" xfId="2" applyFont="1" applyFill="1" applyBorder="1" applyAlignment="1">
      <alignment vertical="center" wrapText="1"/>
    </xf>
    <xf numFmtId="41" fontId="3" fillId="5" borderId="50" xfId="2" applyFont="1" applyFill="1" applyBorder="1" applyAlignment="1">
      <alignment vertical="center" wrapText="1"/>
    </xf>
    <xf numFmtId="41" fontId="5" fillId="5" borderId="38" xfId="2" applyFont="1" applyFill="1" applyBorder="1" applyAlignment="1">
      <alignment vertical="center" wrapText="1"/>
    </xf>
    <xf numFmtId="41" fontId="5" fillId="5" borderId="51" xfId="2" applyFont="1" applyFill="1" applyBorder="1" applyAlignment="1">
      <alignment vertical="center" wrapText="1"/>
    </xf>
    <xf numFmtId="41" fontId="5" fillId="5" borderId="52" xfId="2" applyFont="1" applyFill="1" applyBorder="1" applyAlignment="1">
      <alignment vertical="center" wrapText="1"/>
    </xf>
    <xf numFmtId="9" fontId="3" fillId="5" borderId="39" xfId="1" applyNumberFormat="1" applyFont="1" applyFill="1" applyBorder="1" applyAlignment="1">
      <alignment vertical="center" wrapText="1"/>
    </xf>
    <xf numFmtId="9" fontId="3" fillId="5" borderId="53" xfId="1" applyNumberFormat="1" applyFont="1" applyFill="1" applyBorder="1" applyAlignment="1">
      <alignment vertical="center" wrapText="1"/>
    </xf>
    <xf numFmtId="41" fontId="3" fillId="5" borderId="23" xfId="2" applyFont="1" applyFill="1" applyBorder="1" applyAlignment="1">
      <alignment vertical="center" wrapText="1"/>
    </xf>
    <xf numFmtId="41" fontId="5" fillId="5" borderId="35" xfId="2" applyFont="1" applyFill="1" applyBorder="1" applyAlignment="1">
      <alignment vertical="center" wrapText="1"/>
    </xf>
    <xf numFmtId="41" fontId="9" fillId="5" borderId="1" xfId="2" applyFont="1" applyFill="1" applyBorder="1" applyAlignment="1">
      <alignment horizontal="center" vertical="center" wrapText="1"/>
    </xf>
    <xf numFmtId="41" fontId="3" fillId="5" borderId="54" xfId="2" applyFont="1" applyFill="1" applyBorder="1" applyAlignment="1">
      <alignment vertical="center" wrapText="1"/>
    </xf>
    <xf numFmtId="41" fontId="5" fillId="5" borderId="55" xfId="2" applyFont="1" applyFill="1" applyBorder="1" applyAlignment="1">
      <alignment vertical="center" wrapText="1"/>
    </xf>
    <xf numFmtId="9" fontId="3" fillId="5" borderId="56" xfId="1" applyNumberFormat="1" applyFont="1" applyFill="1" applyBorder="1" applyAlignment="1">
      <alignment vertical="center" wrapText="1"/>
    </xf>
    <xf numFmtId="41" fontId="3" fillId="7" borderId="1" xfId="2" applyFont="1" applyFill="1" applyBorder="1" applyAlignment="1">
      <alignment vertical="center" wrapText="1"/>
    </xf>
    <xf numFmtId="0" fontId="4" fillId="7" borderId="9" xfId="0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vertical="center" wrapText="1"/>
    </xf>
    <xf numFmtId="41" fontId="5" fillId="7" borderId="15" xfId="2" applyFont="1" applyFill="1" applyBorder="1" applyAlignment="1">
      <alignment vertical="center" wrapText="1"/>
    </xf>
    <xf numFmtId="41" fontId="5" fillId="7" borderId="13" xfId="2" applyFont="1" applyFill="1" applyBorder="1" applyAlignment="1">
      <alignment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30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41" fontId="3" fillId="7" borderId="30" xfId="2" applyFont="1" applyFill="1" applyBorder="1">
      <alignment vertical="center"/>
    </xf>
    <xf numFmtId="41" fontId="3" fillId="7" borderId="23" xfId="2" applyFont="1" applyFill="1" applyBorder="1" applyAlignment="1">
      <alignment vertical="center" wrapText="1"/>
    </xf>
    <xf numFmtId="41" fontId="5" fillId="7" borderId="28" xfId="2" applyFont="1" applyFill="1" applyBorder="1">
      <alignment vertical="center"/>
    </xf>
    <xf numFmtId="41" fontId="5" fillId="7" borderId="35" xfId="2" applyFont="1" applyFill="1" applyBorder="1" applyAlignment="1">
      <alignment vertical="center" wrapText="1"/>
    </xf>
    <xf numFmtId="9" fontId="3" fillId="7" borderId="29" xfId="1" applyNumberFormat="1" applyFont="1" applyFill="1" applyBorder="1">
      <alignment vertical="center"/>
    </xf>
    <xf numFmtId="9" fontId="3" fillId="7" borderId="4" xfId="1" applyNumberFormat="1" applyFont="1" applyFill="1" applyBorder="1" applyAlignment="1">
      <alignment vertical="center" wrapText="1"/>
    </xf>
    <xf numFmtId="9" fontId="3" fillId="7" borderId="4" xfId="1" applyNumberFormat="1" applyFont="1" applyFill="1" applyBorder="1">
      <alignment vertical="center"/>
    </xf>
    <xf numFmtId="9" fontId="3" fillId="7" borderId="25" xfId="1" applyNumberFormat="1" applyFont="1" applyFill="1" applyBorder="1" applyAlignment="1">
      <alignment vertical="center" wrapText="1"/>
    </xf>
    <xf numFmtId="9" fontId="3" fillId="7" borderId="29" xfId="1" applyNumberFormat="1" applyFont="1" applyFill="1" applyBorder="1" applyAlignment="1">
      <alignment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  <xf numFmtId="0" fontId="9" fillId="7" borderId="22" xfId="0" applyFont="1" applyFill="1" applyBorder="1" applyAlignment="1">
      <alignment horizontal="center" vertical="center" wrapText="1"/>
    </xf>
    <xf numFmtId="41" fontId="9" fillId="7" borderId="13" xfId="2" applyFont="1" applyFill="1" applyBorder="1" applyAlignment="1">
      <alignment horizontal="center" vertical="center" wrapText="1"/>
    </xf>
    <xf numFmtId="41" fontId="9" fillId="7" borderId="9" xfId="2" applyFont="1" applyFill="1" applyBorder="1" applyAlignment="1">
      <alignment horizontal="center" vertical="center" wrapText="1"/>
    </xf>
    <xf numFmtId="41" fontId="9" fillId="7" borderId="2" xfId="2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horizontal="center" vertical="center" wrapText="1"/>
    </xf>
    <xf numFmtId="41" fontId="3" fillId="7" borderId="1" xfId="2" applyFont="1" applyFill="1" applyBorder="1" applyAlignment="1">
      <alignment horizontal="right" vertical="center" wrapText="1"/>
    </xf>
    <xf numFmtId="41" fontId="4" fillId="7" borderId="2" xfId="2" applyFont="1" applyFill="1" applyBorder="1" applyAlignment="1">
      <alignment horizontal="center" vertical="center" wrapText="1"/>
    </xf>
    <xf numFmtId="41" fontId="4" fillId="7" borderId="9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horizontal="center" vertical="center" wrapText="1"/>
    </xf>
    <xf numFmtId="41" fontId="5" fillId="7" borderId="2" xfId="2" applyFont="1" applyFill="1" applyBorder="1" applyAlignment="1">
      <alignment horizontal="right" vertical="center" wrapText="1"/>
    </xf>
    <xf numFmtId="9" fontId="3" fillId="7" borderId="4" xfId="1" applyFont="1" applyFill="1" applyBorder="1" applyAlignment="1">
      <alignment horizontal="right" vertical="center" wrapText="1"/>
    </xf>
    <xf numFmtId="9" fontId="5" fillId="7" borderId="4" xfId="1" applyFont="1" applyFill="1" applyBorder="1" applyAlignment="1">
      <alignment horizontal="right" vertical="center" wrapText="1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7"/>
  <sheetViews>
    <sheetView tabSelected="1" topLeftCell="A145" workbookViewId="0">
      <selection activeCell="K160" sqref="K160:K162"/>
    </sheetView>
  </sheetViews>
  <sheetFormatPr defaultRowHeight="14.4" x14ac:dyDescent="0.4"/>
  <cols>
    <col min="1" max="1" width="8.796875" style="37"/>
    <col min="2" max="2" width="12.296875" style="37" customWidth="1"/>
    <col min="3" max="3" width="16" style="37" customWidth="1"/>
    <col min="4" max="12" width="15.19921875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205" t="s">
        <v>11</v>
      </c>
      <c r="B1" s="206"/>
      <c r="C1" s="206"/>
      <c r="D1" s="207" t="s">
        <v>18</v>
      </c>
      <c r="E1" s="208"/>
      <c r="F1" s="208"/>
      <c r="G1" s="208"/>
      <c r="H1" s="208"/>
      <c r="I1" s="208"/>
      <c r="J1" s="208"/>
      <c r="K1" s="209"/>
      <c r="L1" s="36" t="s">
        <v>16</v>
      </c>
    </row>
    <row r="2" spans="1:12" ht="35.4" customHeight="1" thickBot="1" x14ac:dyDescent="0.45">
      <c r="A2" s="191" t="s">
        <v>9</v>
      </c>
      <c r="B2" s="192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202" t="s">
        <v>19</v>
      </c>
      <c r="B3" s="195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203"/>
      <c r="B4" s="196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203"/>
      <c r="B5" s="197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203"/>
      <c r="B6" s="198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203"/>
      <c r="B7" s="196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203"/>
      <c r="B8" s="196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203"/>
      <c r="B9" s="195" t="s">
        <v>22</v>
      </c>
      <c r="C9" s="50" t="s">
        <v>5</v>
      </c>
      <c r="D9" s="65">
        <v>2827</v>
      </c>
      <c r="E9" s="66">
        <v>920</v>
      </c>
      <c r="F9" s="67">
        <v>1526</v>
      </c>
      <c r="G9" s="66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203"/>
      <c r="B10" s="196"/>
      <c r="C10" s="51" t="s">
        <v>0</v>
      </c>
      <c r="D10" s="11">
        <v>1548</v>
      </c>
      <c r="E10" s="15">
        <v>655</v>
      </c>
      <c r="F10" s="68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75">
        <f>SUM(D10:K10)</f>
        <v>4882</v>
      </c>
    </row>
    <row r="11" spans="1:12" ht="15" thickBot="1" x14ac:dyDescent="0.45">
      <c r="A11" s="203"/>
      <c r="B11" s="197"/>
      <c r="C11" s="52" t="s">
        <v>4</v>
      </c>
      <c r="D11" s="69">
        <v>0.54800000000000004</v>
      </c>
      <c r="E11" s="70">
        <v>0.71199999999999997</v>
      </c>
      <c r="F11" s="71">
        <v>0.50800000000000001</v>
      </c>
      <c r="G11" s="72">
        <v>0.70399999999999996</v>
      </c>
      <c r="H11" s="73">
        <v>0.20200000000000001</v>
      </c>
      <c r="I11" s="73">
        <v>0.65500000000000003</v>
      </c>
      <c r="J11" s="74">
        <v>0.63</v>
      </c>
      <c r="K11" s="74">
        <v>0.71</v>
      </c>
      <c r="L11" s="76">
        <f>L10/L9</f>
        <v>0.60293936025688522</v>
      </c>
    </row>
    <row r="12" spans="1:12" ht="17.399999999999999" customHeight="1" x14ac:dyDescent="0.4">
      <c r="A12" s="203"/>
      <c r="B12" s="195" t="s">
        <v>23</v>
      </c>
      <c r="C12" s="50" t="s">
        <v>5</v>
      </c>
      <c r="D12" s="5">
        <v>2557</v>
      </c>
      <c r="E12" s="13">
        <v>972</v>
      </c>
      <c r="F12" s="84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203"/>
      <c r="B13" s="196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75">
        <f>SUM(D13:K13)</f>
        <v>4720</v>
      </c>
    </row>
    <row r="14" spans="1:12" ht="15" thickBot="1" x14ac:dyDescent="0.45">
      <c r="A14" s="203"/>
      <c r="B14" s="197"/>
      <c r="C14" s="52" t="s">
        <v>4</v>
      </c>
      <c r="D14" s="7">
        <v>0.56000000000000005</v>
      </c>
      <c r="E14" s="53">
        <v>0.67100000000000004</v>
      </c>
      <c r="F14" s="85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203"/>
      <c r="B15" s="195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203"/>
      <c r="B16" s="196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204"/>
      <c r="B17" s="197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87" t="s">
        <v>15</v>
      </c>
      <c r="B18" s="188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87"/>
      <c r="B19" s="188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89"/>
      <c r="B20" s="190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91" t="s">
        <v>9</v>
      </c>
      <c r="B22" s="192"/>
      <c r="C22" s="38" t="s">
        <v>10</v>
      </c>
      <c r="D22" s="1" t="s">
        <v>2</v>
      </c>
      <c r="E22" s="77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202" t="s">
        <v>31</v>
      </c>
      <c r="B23" s="195" t="s">
        <v>25</v>
      </c>
      <c r="C23" s="50" t="s">
        <v>3</v>
      </c>
      <c r="D23" s="10">
        <v>1561</v>
      </c>
      <c r="E23" s="62"/>
      <c r="F23" s="78"/>
      <c r="G23" s="10">
        <v>991</v>
      </c>
      <c r="H23" s="81"/>
      <c r="I23" s="81"/>
      <c r="J23" s="18">
        <v>100</v>
      </c>
      <c r="K23" s="18">
        <v>57</v>
      </c>
      <c r="L23" s="2">
        <f>SUM(D23:K23)</f>
        <v>2709</v>
      </c>
    </row>
    <row r="24" spans="1:12" x14ac:dyDescent="0.4">
      <c r="A24" s="203"/>
      <c r="B24" s="196"/>
      <c r="C24" s="51" t="s">
        <v>0</v>
      </c>
      <c r="D24" s="11">
        <v>906</v>
      </c>
      <c r="E24" s="63"/>
      <c r="F24" s="79"/>
      <c r="G24" s="11">
        <v>726</v>
      </c>
      <c r="H24" s="82"/>
      <c r="I24" s="82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203"/>
      <c r="B25" s="197"/>
      <c r="C25" s="52" t="s">
        <v>4</v>
      </c>
      <c r="D25" s="12">
        <v>0.57999999999999996</v>
      </c>
      <c r="E25" s="64"/>
      <c r="F25" s="80"/>
      <c r="G25" s="12">
        <v>0.73299999999999998</v>
      </c>
      <c r="H25" s="83"/>
      <c r="I25" s="83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203"/>
      <c r="B26" s="198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203"/>
      <c r="B27" s="196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203"/>
      <c r="B28" s="196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203"/>
      <c r="B29" s="195" t="s">
        <v>27</v>
      </c>
      <c r="C29" s="50" t="s">
        <v>5</v>
      </c>
      <c r="D29" s="65">
        <v>2126</v>
      </c>
      <c r="E29" s="86">
        <v>858</v>
      </c>
      <c r="F29" s="67">
        <v>1387</v>
      </c>
      <c r="G29" s="66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203"/>
      <c r="B30" s="196"/>
      <c r="C30" s="51" t="s">
        <v>0</v>
      </c>
      <c r="D30" s="11">
        <v>1217</v>
      </c>
      <c r="E30" s="15">
        <v>588</v>
      </c>
      <c r="F30" s="68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75">
        <f>SUM(D30:K30)</f>
        <v>4057</v>
      </c>
    </row>
    <row r="31" spans="1:12" ht="15" thickBot="1" x14ac:dyDescent="0.45">
      <c r="A31" s="203"/>
      <c r="B31" s="197"/>
      <c r="C31" s="52" t="s">
        <v>4</v>
      </c>
      <c r="D31" s="69">
        <v>0.57199999999999995</v>
      </c>
      <c r="E31" s="70">
        <v>0.69</v>
      </c>
      <c r="F31" s="71">
        <v>0.55900000000000005</v>
      </c>
      <c r="G31" s="72">
        <v>0.73199999999999998</v>
      </c>
      <c r="H31" s="73">
        <v>0.17</v>
      </c>
      <c r="I31" s="73">
        <v>0.65600000000000003</v>
      </c>
      <c r="J31" s="74">
        <v>0.6</v>
      </c>
      <c r="K31" s="74">
        <v>0.53</v>
      </c>
      <c r="L31" s="76">
        <f>L30/L29</f>
        <v>0.61413866182258547</v>
      </c>
    </row>
    <row r="32" spans="1:12" x14ac:dyDescent="0.4">
      <c r="A32" s="203"/>
      <c r="B32" s="195" t="s">
        <v>28</v>
      </c>
      <c r="C32" s="50" t="s">
        <v>5</v>
      </c>
      <c r="D32" s="5">
        <v>2828</v>
      </c>
      <c r="E32" s="13">
        <v>956</v>
      </c>
      <c r="F32" s="84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203"/>
      <c r="B33" s="196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75">
        <f>SUM(D33:K33)</f>
        <v>5067</v>
      </c>
    </row>
    <row r="34" spans="1:12" ht="15" thickBot="1" x14ac:dyDescent="0.45">
      <c r="A34" s="203"/>
      <c r="B34" s="197"/>
      <c r="C34" s="52" t="s">
        <v>4</v>
      </c>
      <c r="D34" s="7">
        <v>0.56799999999999995</v>
      </c>
      <c r="E34" s="53">
        <v>0.70799999999999996</v>
      </c>
      <c r="F34" s="85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203"/>
      <c r="B35" s="195" t="s">
        <v>29</v>
      </c>
      <c r="C35" s="17" t="s">
        <v>5</v>
      </c>
      <c r="D35" s="8">
        <v>2398</v>
      </c>
      <c r="E35" s="25">
        <v>1006</v>
      </c>
      <c r="F35" s="13">
        <v>1188</v>
      </c>
      <c r="G35" s="25">
        <v>1167</v>
      </c>
      <c r="H35" s="13">
        <v>101</v>
      </c>
      <c r="I35" s="13">
        <v>519</v>
      </c>
      <c r="J35" s="18">
        <v>294</v>
      </c>
      <c r="K35" s="18">
        <v>247</v>
      </c>
      <c r="L35" s="2">
        <f>SUM(D35:K35)</f>
        <v>6920</v>
      </c>
    </row>
    <row r="36" spans="1:12" x14ac:dyDescent="0.4">
      <c r="A36" s="203"/>
      <c r="B36" s="196"/>
      <c r="C36" s="51" t="s">
        <v>0</v>
      </c>
      <c r="D36" s="6">
        <v>1319</v>
      </c>
      <c r="E36" s="14">
        <v>708</v>
      </c>
      <c r="F36" s="88">
        <v>675</v>
      </c>
      <c r="G36" s="14">
        <v>914</v>
      </c>
      <c r="H36" s="14">
        <v>24</v>
      </c>
      <c r="I36" s="32">
        <v>336</v>
      </c>
      <c r="J36" s="30">
        <v>212</v>
      </c>
      <c r="K36" s="30">
        <v>147</v>
      </c>
      <c r="L36" s="3">
        <f>SUM(D36:K36)</f>
        <v>4335</v>
      </c>
    </row>
    <row r="37" spans="1:12" ht="15" thickBot="1" x14ac:dyDescent="0.45">
      <c r="A37" s="204"/>
      <c r="B37" s="197"/>
      <c r="C37" s="26" t="s">
        <v>4</v>
      </c>
      <c r="D37" s="9">
        <v>0.55000000000000004</v>
      </c>
      <c r="E37" s="53">
        <v>0.70399999999999996</v>
      </c>
      <c r="F37" s="90">
        <v>0.56799999999999995</v>
      </c>
      <c r="G37" s="12">
        <v>0.78300000000000003</v>
      </c>
      <c r="H37" s="53">
        <v>0.23799999999999999</v>
      </c>
      <c r="I37" s="53">
        <v>0.64700000000000002</v>
      </c>
      <c r="J37" s="24">
        <v>0.72</v>
      </c>
      <c r="K37" s="24">
        <v>0.6</v>
      </c>
      <c r="L37" s="4">
        <f>L36/L35</f>
        <v>0.62644508670520227</v>
      </c>
    </row>
    <row r="38" spans="1:12" x14ac:dyDescent="0.4">
      <c r="A38" s="187" t="s">
        <v>30</v>
      </c>
      <c r="B38" s="188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87"/>
      <c r="B39" s="188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89"/>
      <c r="B40" s="190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91" t="s">
        <v>9</v>
      </c>
      <c r="B42" s="192"/>
      <c r="C42" s="38" t="s">
        <v>10</v>
      </c>
      <c r="D42" s="77" t="s">
        <v>2</v>
      </c>
      <c r="E42" s="77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01" t="s">
        <v>17</v>
      </c>
      <c r="L42" s="94" t="s">
        <v>1</v>
      </c>
    </row>
    <row r="43" spans="1:12" ht="18" customHeight="1" x14ac:dyDescent="0.4">
      <c r="A43" s="193" t="s">
        <v>32</v>
      </c>
      <c r="B43" s="195" t="s">
        <v>38</v>
      </c>
      <c r="C43" s="50" t="s">
        <v>3</v>
      </c>
      <c r="D43" s="113"/>
      <c r="E43" s="113"/>
      <c r="F43" s="115"/>
      <c r="G43" s="113"/>
      <c r="H43" s="115"/>
      <c r="I43" s="113"/>
      <c r="J43" s="115"/>
      <c r="K43" s="108">
        <v>57</v>
      </c>
      <c r="L43" s="110">
        <f>SUM(D43:K43)</f>
        <v>57</v>
      </c>
    </row>
    <row r="44" spans="1:12" ht="18" customHeight="1" x14ac:dyDescent="0.4">
      <c r="A44" s="187"/>
      <c r="B44" s="196"/>
      <c r="C44" s="51" t="s">
        <v>0</v>
      </c>
      <c r="D44" s="113"/>
      <c r="E44" s="113"/>
      <c r="F44" s="115"/>
      <c r="G44" s="113"/>
      <c r="H44" s="115"/>
      <c r="I44" s="113"/>
      <c r="J44" s="115"/>
      <c r="K44" s="100">
        <v>33</v>
      </c>
      <c r="L44" s="111">
        <f>SUM(D44:K44)</f>
        <v>33</v>
      </c>
    </row>
    <row r="45" spans="1:12" ht="18" customHeight="1" thickBot="1" x14ac:dyDescent="0.45">
      <c r="A45" s="187"/>
      <c r="B45" s="197"/>
      <c r="C45" s="52" t="s">
        <v>4</v>
      </c>
      <c r="D45" s="114"/>
      <c r="E45" s="114"/>
      <c r="F45" s="115"/>
      <c r="G45" s="114"/>
      <c r="H45" s="115"/>
      <c r="I45" s="114"/>
      <c r="J45" s="115"/>
      <c r="K45" s="109">
        <v>0.57999999999999996</v>
      </c>
      <c r="L45" s="112">
        <f>L44/L43</f>
        <v>0.57894736842105265</v>
      </c>
    </row>
    <row r="46" spans="1:12" ht="15.6" customHeight="1" x14ac:dyDescent="0.4">
      <c r="A46" s="187"/>
      <c r="B46" s="195" t="s">
        <v>35</v>
      </c>
      <c r="C46" s="50" t="s">
        <v>3</v>
      </c>
      <c r="D46" s="95">
        <v>3034</v>
      </c>
      <c r="E46" s="13">
        <v>879</v>
      </c>
      <c r="F46" s="87">
        <v>1519</v>
      </c>
      <c r="G46" s="10">
        <v>1363</v>
      </c>
      <c r="H46" s="93">
        <v>100</v>
      </c>
      <c r="I46" s="93">
        <v>560</v>
      </c>
      <c r="J46" s="84">
        <v>235</v>
      </c>
      <c r="K46" s="102">
        <v>205</v>
      </c>
      <c r="L46" s="3">
        <f>SUM(D46:K46)</f>
        <v>7895</v>
      </c>
    </row>
    <row r="47" spans="1:12" x14ac:dyDescent="0.4">
      <c r="A47" s="187"/>
      <c r="B47" s="196"/>
      <c r="C47" s="51" t="s">
        <v>0</v>
      </c>
      <c r="D47" s="11">
        <v>1828</v>
      </c>
      <c r="E47" s="88">
        <v>611</v>
      </c>
      <c r="F47" s="89">
        <v>984</v>
      </c>
      <c r="G47" s="11">
        <v>1048</v>
      </c>
      <c r="H47" s="14">
        <v>25</v>
      </c>
      <c r="I47" s="14">
        <v>365</v>
      </c>
      <c r="J47" s="59">
        <v>182</v>
      </c>
      <c r="K47" s="103">
        <v>133</v>
      </c>
      <c r="L47" s="3">
        <f>SUM(D47:K47)</f>
        <v>5176</v>
      </c>
    </row>
    <row r="48" spans="1:12" ht="15" thickBot="1" x14ac:dyDescent="0.45">
      <c r="A48" s="187"/>
      <c r="B48" s="197"/>
      <c r="C48" s="52" t="s">
        <v>4</v>
      </c>
      <c r="D48" s="12">
        <v>0.60299999999999998</v>
      </c>
      <c r="E48" s="90">
        <v>0.69499999999999995</v>
      </c>
      <c r="F48" s="91">
        <v>0.64700000000000002</v>
      </c>
      <c r="G48" s="12">
        <v>0.76900000000000002</v>
      </c>
      <c r="H48" s="92">
        <v>0.25</v>
      </c>
      <c r="I48" s="92">
        <v>0.65200000000000002</v>
      </c>
      <c r="J48" s="96">
        <v>0.77</v>
      </c>
      <c r="K48" s="104">
        <v>0.65</v>
      </c>
      <c r="L48" s="4">
        <f>L47/L46</f>
        <v>0.65560481317289421</v>
      </c>
    </row>
    <row r="49" spans="1:12" x14ac:dyDescent="0.4">
      <c r="A49" s="187"/>
      <c r="B49" s="198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02">
        <v>242</v>
      </c>
      <c r="L49" s="60">
        <f>SUM(D49:K49)</f>
        <v>8165</v>
      </c>
    </row>
    <row r="50" spans="1:12" x14ac:dyDescent="0.4">
      <c r="A50" s="187"/>
      <c r="B50" s="196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03">
        <v>128</v>
      </c>
      <c r="L50" s="61">
        <f>SUM(D50:K50)</f>
        <v>5289</v>
      </c>
    </row>
    <row r="51" spans="1:12" ht="15" thickBot="1" x14ac:dyDescent="0.45">
      <c r="A51" s="187"/>
      <c r="B51" s="196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05">
        <v>0.53</v>
      </c>
      <c r="L51" s="4">
        <f>L50/L49</f>
        <v>0.64776484996938155</v>
      </c>
    </row>
    <row r="52" spans="1:12" x14ac:dyDescent="0.4">
      <c r="A52" s="187"/>
      <c r="B52" s="195" t="s">
        <v>36</v>
      </c>
      <c r="C52" s="50" t="s">
        <v>5</v>
      </c>
      <c r="D52" s="65">
        <v>3176</v>
      </c>
      <c r="E52" s="86">
        <v>1113</v>
      </c>
      <c r="F52" s="67">
        <v>1601</v>
      </c>
      <c r="G52" s="66">
        <v>1531</v>
      </c>
      <c r="H52" s="13">
        <v>100</v>
      </c>
      <c r="I52" s="13">
        <v>474</v>
      </c>
      <c r="J52" s="67">
        <v>346</v>
      </c>
      <c r="K52" s="106">
        <v>298</v>
      </c>
      <c r="L52" s="2">
        <f>SUM(D52:K52)</f>
        <v>8639</v>
      </c>
    </row>
    <row r="53" spans="1:12" x14ac:dyDescent="0.4">
      <c r="A53" s="187"/>
      <c r="B53" s="196"/>
      <c r="C53" s="51" t="s">
        <v>0</v>
      </c>
      <c r="D53" s="11">
        <v>1945</v>
      </c>
      <c r="E53" s="15">
        <v>764</v>
      </c>
      <c r="F53" s="68">
        <v>1047</v>
      </c>
      <c r="G53" s="15">
        <v>1166</v>
      </c>
      <c r="H53" s="14">
        <v>20</v>
      </c>
      <c r="I53" s="32">
        <v>341</v>
      </c>
      <c r="J53" s="68">
        <v>250</v>
      </c>
      <c r="K53" s="103">
        <v>191</v>
      </c>
      <c r="L53" s="75">
        <f>SUM(D53:K53)</f>
        <v>5724</v>
      </c>
    </row>
    <row r="54" spans="1:12" ht="15" thickBot="1" x14ac:dyDescent="0.45">
      <c r="A54" s="187"/>
      <c r="B54" s="197"/>
      <c r="C54" s="52" t="s">
        <v>4</v>
      </c>
      <c r="D54" s="69">
        <v>0.61199999999999999</v>
      </c>
      <c r="E54" s="70">
        <v>0.68600000000000005</v>
      </c>
      <c r="F54" s="71">
        <v>0.65300000000000002</v>
      </c>
      <c r="G54" s="72">
        <v>0.76200000000000001</v>
      </c>
      <c r="H54" s="73">
        <v>0.2</v>
      </c>
      <c r="I54" s="73">
        <v>0.71899999999999997</v>
      </c>
      <c r="J54" s="71">
        <v>0.72</v>
      </c>
      <c r="K54" s="107">
        <v>0.64</v>
      </c>
      <c r="L54" s="76">
        <f>L53/L52</f>
        <v>0.66257668711656437</v>
      </c>
    </row>
    <row r="55" spans="1:12" x14ac:dyDescent="0.4">
      <c r="A55" s="187"/>
      <c r="B55" s="195" t="s">
        <v>34</v>
      </c>
      <c r="C55" s="50" t="s">
        <v>5</v>
      </c>
      <c r="D55" s="5">
        <v>3114</v>
      </c>
      <c r="E55" s="13">
        <v>1158</v>
      </c>
      <c r="F55" s="84">
        <v>1485</v>
      </c>
      <c r="G55" s="13">
        <v>1445</v>
      </c>
      <c r="H55" s="18">
        <v>100</v>
      </c>
      <c r="I55" s="13">
        <v>434</v>
      </c>
      <c r="J55" s="84">
        <v>350</v>
      </c>
      <c r="K55" s="106">
        <v>247</v>
      </c>
      <c r="L55" s="2">
        <f>SUM(D55:K55)</f>
        <v>8333</v>
      </c>
    </row>
    <row r="56" spans="1:12" x14ac:dyDescent="0.4">
      <c r="A56" s="187"/>
      <c r="B56" s="196"/>
      <c r="C56" s="51" t="s">
        <v>0</v>
      </c>
      <c r="D56" s="6">
        <v>1886</v>
      </c>
      <c r="E56" s="14">
        <v>710</v>
      </c>
      <c r="F56" s="15">
        <v>870</v>
      </c>
      <c r="G56" s="14">
        <v>1114</v>
      </c>
      <c r="H56" s="19">
        <v>24</v>
      </c>
      <c r="I56" s="32">
        <v>358</v>
      </c>
      <c r="J56" s="59">
        <v>278</v>
      </c>
      <c r="K56" s="103">
        <v>147</v>
      </c>
      <c r="L56" s="75">
        <f>SUM(D56:K56)</f>
        <v>5387</v>
      </c>
    </row>
    <row r="57" spans="1:12" ht="15" thickBot="1" x14ac:dyDescent="0.45">
      <c r="A57" s="194"/>
      <c r="B57" s="197"/>
      <c r="C57" s="52" t="s">
        <v>4</v>
      </c>
      <c r="D57" s="7">
        <v>0.60599999999999998</v>
      </c>
      <c r="E57" s="53">
        <v>0.61299999999999999</v>
      </c>
      <c r="F57" s="85">
        <v>0.58499999999999996</v>
      </c>
      <c r="G57" s="12">
        <v>0.77100000000000002</v>
      </c>
      <c r="H57" s="24">
        <v>0.24</v>
      </c>
      <c r="I57" s="53">
        <v>0.82499999999999996</v>
      </c>
      <c r="J57" s="85">
        <v>0.79</v>
      </c>
      <c r="K57" s="116">
        <v>0.6</v>
      </c>
      <c r="L57" s="4">
        <f>L56/L55</f>
        <v>0.64646585863434536</v>
      </c>
    </row>
    <row r="58" spans="1:12" x14ac:dyDescent="0.4">
      <c r="A58" s="187" t="s">
        <v>37</v>
      </c>
      <c r="B58" s="188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97">
        <f t="shared" si="6"/>
        <v>1263</v>
      </c>
      <c r="K58" s="97">
        <f>K46+K49+K52+K55+K43</f>
        <v>1049</v>
      </c>
      <c r="L58" s="42">
        <f>L46+L49+L52+L55+L43</f>
        <v>33089</v>
      </c>
    </row>
    <row r="59" spans="1:12" x14ac:dyDescent="0.4">
      <c r="A59" s="187"/>
      <c r="B59" s="188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98">
        <f t="shared" si="7"/>
        <v>888</v>
      </c>
      <c r="K59" s="98">
        <f>K47+K50+K53+K56+K44</f>
        <v>632</v>
      </c>
      <c r="L59" s="44">
        <f>L47+L50+L53+L56+L44</f>
        <v>21609</v>
      </c>
    </row>
    <row r="60" spans="1:12" ht="15" thickBot="1" x14ac:dyDescent="0.45">
      <c r="A60" s="189"/>
      <c r="B60" s="190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99">
        <f t="shared" si="8"/>
        <v>0.70308788598574823</v>
      </c>
      <c r="K60" s="99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91" t="s">
        <v>9</v>
      </c>
      <c r="B62" s="192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01" t="s">
        <v>17</v>
      </c>
      <c r="L62" s="94" t="s">
        <v>1</v>
      </c>
    </row>
    <row r="63" spans="1:12" x14ac:dyDescent="0.4">
      <c r="A63" s="193" t="s">
        <v>39</v>
      </c>
      <c r="B63" s="195" t="s">
        <v>41</v>
      </c>
      <c r="C63" s="17" t="s">
        <v>3</v>
      </c>
      <c r="D63" s="118">
        <v>2992</v>
      </c>
      <c r="E63" s="118">
        <v>1115</v>
      </c>
      <c r="F63" s="119">
        <v>1442</v>
      </c>
      <c r="G63" s="120">
        <v>1572</v>
      </c>
      <c r="H63" s="119">
        <v>101</v>
      </c>
      <c r="I63" s="120">
        <v>445</v>
      </c>
      <c r="J63" s="119">
        <v>274</v>
      </c>
      <c r="K63" s="121">
        <v>208</v>
      </c>
      <c r="L63" s="122">
        <f>SUM(D63:K63)</f>
        <v>8149</v>
      </c>
    </row>
    <row r="64" spans="1:12" x14ac:dyDescent="0.4">
      <c r="A64" s="187"/>
      <c r="B64" s="196"/>
      <c r="C64" s="51" t="s">
        <v>0</v>
      </c>
      <c r="D64" s="123">
        <v>1764</v>
      </c>
      <c r="E64" s="123">
        <v>674</v>
      </c>
      <c r="F64" s="124">
        <v>866</v>
      </c>
      <c r="G64" s="123">
        <v>1232</v>
      </c>
      <c r="H64" s="124">
        <v>20</v>
      </c>
      <c r="I64" s="123">
        <v>325</v>
      </c>
      <c r="J64" s="124">
        <v>162</v>
      </c>
      <c r="K64" s="125">
        <v>109</v>
      </c>
      <c r="L64" s="126">
        <f>SUM(D64:K64)</f>
        <v>5152</v>
      </c>
    </row>
    <row r="65" spans="1:12" ht="15" thickBot="1" x14ac:dyDescent="0.45">
      <c r="A65" s="187"/>
      <c r="B65" s="197"/>
      <c r="C65" s="52" t="s">
        <v>4</v>
      </c>
      <c r="D65" s="117">
        <f>D64/D63</f>
        <v>0.58957219251336901</v>
      </c>
      <c r="E65" s="117">
        <f t="shared" ref="E65:K65" si="9">E64/E63</f>
        <v>0.60448430493273542</v>
      </c>
      <c r="F65" s="117">
        <f t="shared" si="9"/>
        <v>0.60055478502080439</v>
      </c>
      <c r="G65" s="117">
        <f t="shared" si="9"/>
        <v>0.78371501272264632</v>
      </c>
      <c r="H65" s="117">
        <f t="shared" si="9"/>
        <v>0.19801980198019803</v>
      </c>
      <c r="I65" s="117">
        <f t="shared" si="9"/>
        <v>0.7303370786516854</v>
      </c>
      <c r="J65" s="117">
        <f t="shared" si="9"/>
        <v>0.59124087591240881</v>
      </c>
      <c r="K65" s="117">
        <f t="shared" si="9"/>
        <v>0.52403846153846156</v>
      </c>
      <c r="L65" s="112">
        <f>L64/L63</f>
        <v>0.63222481286047372</v>
      </c>
    </row>
    <row r="66" spans="1:12" x14ac:dyDescent="0.4">
      <c r="A66" s="187"/>
      <c r="B66" s="195" t="s">
        <v>42</v>
      </c>
      <c r="C66" s="50" t="s">
        <v>3</v>
      </c>
      <c r="D66" s="95">
        <v>2640</v>
      </c>
      <c r="E66" s="127">
        <v>1159</v>
      </c>
      <c r="F66" s="139">
        <v>1392</v>
      </c>
      <c r="G66" s="10">
        <v>1461</v>
      </c>
      <c r="H66" s="140">
        <v>112</v>
      </c>
      <c r="I66" s="140">
        <v>424</v>
      </c>
      <c r="J66" s="128">
        <v>238</v>
      </c>
      <c r="K66" s="129">
        <v>163</v>
      </c>
      <c r="L66" s="3">
        <f>SUM(D66:K66)</f>
        <v>7589</v>
      </c>
    </row>
    <row r="67" spans="1:12" x14ac:dyDescent="0.4">
      <c r="A67" s="187"/>
      <c r="B67" s="196"/>
      <c r="C67" s="51" t="s">
        <v>0</v>
      </c>
      <c r="D67" s="11">
        <v>1504</v>
      </c>
      <c r="E67" s="141">
        <v>727</v>
      </c>
      <c r="F67" s="89">
        <v>790</v>
      </c>
      <c r="G67" s="11">
        <v>1047</v>
      </c>
      <c r="H67" s="130">
        <v>24</v>
      </c>
      <c r="I67" s="130">
        <v>301</v>
      </c>
      <c r="J67" s="131">
        <v>168</v>
      </c>
      <c r="K67" s="132">
        <v>91</v>
      </c>
      <c r="L67" s="3">
        <f>SUM(D67:K67)</f>
        <v>4652</v>
      </c>
    </row>
    <row r="68" spans="1:12" ht="15" thickBot="1" x14ac:dyDescent="0.45">
      <c r="A68" s="187"/>
      <c r="B68" s="197"/>
      <c r="C68" s="52" t="s">
        <v>4</v>
      </c>
      <c r="D68" s="12">
        <v>0.56999999999999995</v>
      </c>
      <c r="E68" s="90">
        <v>0.627</v>
      </c>
      <c r="F68" s="91">
        <v>0.56699999999999995</v>
      </c>
      <c r="G68" s="12">
        <v>0.71699999999999997</v>
      </c>
      <c r="H68" s="92">
        <v>0.214</v>
      </c>
      <c r="I68" s="92">
        <v>0.71</v>
      </c>
      <c r="J68" s="96">
        <v>0.7</v>
      </c>
      <c r="K68" s="104">
        <v>0.56000000000000005</v>
      </c>
      <c r="L68" s="4">
        <f>L67/L66</f>
        <v>0.6129924891290025</v>
      </c>
    </row>
    <row r="69" spans="1:12" x14ac:dyDescent="0.4">
      <c r="A69" s="187"/>
      <c r="B69" s="198" t="s">
        <v>43</v>
      </c>
      <c r="C69" s="17" t="s">
        <v>3</v>
      </c>
      <c r="D69" s="8">
        <v>2729</v>
      </c>
      <c r="E69" s="127">
        <v>979</v>
      </c>
      <c r="F69" s="142">
        <v>1375</v>
      </c>
      <c r="G69" s="22">
        <v>1562</v>
      </c>
      <c r="H69" s="142">
        <v>100</v>
      </c>
      <c r="I69" s="143">
        <v>374</v>
      </c>
      <c r="J69" s="144">
        <v>284</v>
      </c>
      <c r="K69" s="129">
        <v>214</v>
      </c>
      <c r="L69" s="60">
        <f>SUM(D69:K69)</f>
        <v>7617</v>
      </c>
    </row>
    <row r="70" spans="1:12" x14ac:dyDescent="0.4">
      <c r="A70" s="187"/>
      <c r="B70" s="196"/>
      <c r="C70" s="51" t="s">
        <v>0</v>
      </c>
      <c r="D70" s="6">
        <v>1639</v>
      </c>
      <c r="E70" s="130">
        <v>615</v>
      </c>
      <c r="F70" s="133">
        <v>806</v>
      </c>
      <c r="G70" s="11">
        <v>1179</v>
      </c>
      <c r="H70" s="133">
        <v>15</v>
      </c>
      <c r="I70" s="134">
        <v>231</v>
      </c>
      <c r="J70" s="131">
        <v>213</v>
      </c>
      <c r="K70" s="132">
        <v>108</v>
      </c>
      <c r="L70" s="61">
        <f>SUM(D70:K70)</f>
        <v>4806</v>
      </c>
    </row>
    <row r="71" spans="1:12" ht="15" thickBot="1" x14ac:dyDescent="0.45">
      <c r="A71" s="187"/>
      <c r="B71" s="196"/>
      <c r="C71" s="16" t="s">
        <v>4</v>
      </c>
      <c r="D71" s="54">
        <v>0.60099999999999998</v>
      </c>
      <c r="E71" s="34">
        <v>0.628</v>
      </c>
      <c r="F71" s="145">
        <v>0.58599999999999997</v>
      </c>
      <c r="G71" s="56">
        <v>0.755</v>
      </c>
      <c r="H71" s="145">
        <v>0.15</v>
      </c>
      <c r="I71" s="146">
        <v>0.61799999999999999</v>
      </c>
      <c r="J71" s="147">
        <v>0.75</v>
      </c>
      <c r="K71" s="148">
        <v>0.5</v>
      </c>
      <c r="L71" s="4">
        <f>L70/L69</f>
        <v>0.63095706971248522</v>
      </c>
    </row>
    <row r="72" spans="1:12" ht="14.4" customHeight="1" x14ac:dyDescent="0.4">
      <c r="A72" s="187"/>
      <c r="B72" s="195" t="s">
        <v>45</v>
      </c>
      <c r="C72" s="50" t="s">
        <v>5</v>
      </c>
      <c r="D72" s="65">
        <v>2775</v>
      </c>
      <c r="E72" s="135">
        <v>984</v>
      </c>
      <c r="F72" s="67">
        <v>1339</v>
      </c>
      <c r="G72" s="136">
        <v>1518</v>
      </c>
      <c r="H72" s="127">
        <v>101</v>
      </c>
      <c r="I72" s="127">
        <v>704</v>
      </c>
      <c r="J72" s="67">
        <v>289</v>
      </c>
      <c r="K72" s="137">
        <v>237</v>
      </c>
      <c r="L72" s="2">
        <f>SUM(D72:K72)</f>
        <v>7947</v>
      </c>
    </row>
    <row r="73" spans="1:12" x14ac:dyDescent="0.4">
      <c r="A73" s="187"/>
      <c r="B73" s="196"/>
      <c r="C73" s="51" t="s">
        <v>0</v>
      </c>
      <c r="D73" s="11">
        <v>1586</v>
      </c>
      <c r="E73" s="138">
        <v>633</v>
      </c>
      <c r="F73" s="68">
        <v>799</v>
      </c>
      <c r="G73" s="138">
        <v>1157</v>
      </c>
      <c r="H73" s="130">
        <v>12</v>
      </c>
      <c r="I73" s="134">
        <v>554</v>
      </c>
      <c r="J73" s="68">
        <v>214</v>
      </c>
      <c r="K73" s="132">
        <v>106</v>
      </c>
      <c r="L73" s="75">
        <f>SUM(D73:K73)</f>
        <v>5061</v>
      </c>
    </row>
    <row r="74" spans="1:12" ht="15" thickBot="1" x14ac:dyDescent="0.45">
      <c r="A74" s="187"/>
      <c r="B74" s="197"/>
      <c r="C74" s="52" t="s">
        <v>4</v>
      </c>
      <c r="D74" s="69">
        <v>0.57199999999999995</v>
      </c>
      <c r="E74" s="70">
        <v>0.64300000000000002</v>
      </c>
      <c r="F74" s="71">
        <v>0.59599999999999997</v>
      </c>
      <c r="G74" s="72">
        <v>0.76200000000000001</v>
      </c>
      <c r="H74" s="73">
        <v>0.11899999999999999</v>
      </c>
      <c r="I74" s="73">
        <v>0.78700000000000003</v>
      </c>
      <c r="J74" s="71">
        <v>0.74</v>
      </c>
      <c r="K74" s="107">
        <v>0.45</v>
      </c>
      <c r="L74" s="76">
        <f>L73/L72</f>
        <v>0.6368440921102303</v>
      </c>
    </row>
    <row r="75" spans="1:12" x14ac:dyDescent="0.4">
      <c r="A75" s="187"/>
      <c r="B75" s="195" t="s">
        <v>44</v>
      </c>
      <c r="C75" s="50" t="s">
        <v>5</v>
      </c>
      <c r="D75" s="5">
        <v>1172</v>
      </c>
      <c r="E75" s="127">
        <v>912</v>
      </c>
      <c r="F75" s="155"/>
      <c r="G75" s="127">
        <v>329</v>
      </c>
      <c r="H75" s="155"/>
      <c r="I75" s="155"/>
      <c r="J75" s="156"/>
      <c r="K75" s="137">
        <v>103</v>
      </c>
      <c r="L75" s="2">
        <f>SUM(D75:K75)</f>
        <v>2516</v>
      </c>
    </row>
    <row r="76" spans="1:12" x14ac:dyDescent="0.4">
      <c r="A76" s="187"/>
      <c r="B76" s="196"/>
      <c r="C76" s="51" t="s">
        <v>0</v>
      </c>
      <c r="D76" s="6">
        <v>648</v>
      </c>
      <c r="E76" s="130">
        <v>560</v>
      </c>
      <c r="F76" s="157"/>
      <c r="G76" s="130">
        <v>269</v>
      </c>
      <c r="H76" s="157"/>
      <c r="I76" s="158"/>
      <c r="J76" s="159"/>
      <c r="K76" s="132">
        <v>69</v>
      </c>
      <c r="L76" s="75">
        <f>SUM(D76:K76)</f>
        <v>1546</v>
      </c>
    </row>
    <row r="77" spans="1:12" ht="15" thickBot="1" x14ac:dyDescent="0.45">
      <c r="A77" s="194"/>
      <c r="B77" s="197"/>
      <c r="C77" s="52" t="s">
        <v>4</v>
      </c>
      <c r="D77" s="7">
        <v>0.57599999999999996</v>
      </c>
      <c r="E77" s="34">
        <v>0.61399999999999999</v>
      </c>
      <c r="F77" s="160"/>
      <c r="G77" s="12">
        <v>0.81799999999999995</v>
      </c>
      <c r="H77" s="160"/>
      <c r="I77" s="160"/>
      <c r="J77" s="161"/>
      <c r="K77" s="104">
        <v>0.67</v>
      </c>
      <c r="L77" s="4">
        <f>L76/L75</f>
        <v>0.61446740858505566</v>
      </c>
    </row>
    <row r="78" spans="1:12" x14ac:dyDescent="0.4">
      <c r="A78" s="187" t="s">
        <v>40</v>
      </c>
      <c r="B78" s="188"/>
      <c r="C78" s="41" t="s">
        <v>5</v>
      </c>
      <c r="D78" s="42">
        <f>D63+D66+D69+D72+D75</f>
        <v>12308</v>
      </c>
      <c r="E78" s="42">
        <f t="shared" ref="E78:L78" si="10">E63+E66+E69+E72+E75</f>
        <v>5149</v>
      </c>
      <c r="F78" s="42">
        <f t="shared" si="10"/>
        <v>5548</v>
      </c>
      <c r="G78" s="42">
        <f t="shared" si="10"/>
        <v>6442</v>
      </c>
      <c r="H78" s="42">
        <f t="shared" si="10"/>
        <v>414</v>
      </c>
      <c r="I78" s="42">
        <f t="shared" si="10"/>
        <v>1947</v>
      </c>
      <c r="J78" s="42">
        <f t="shared" si="10"/>
        <v>1085</v>
      </c>
      <c r="K78" s="42">
        <f t="shared" si="10"/>
        <v>925</v>
      </c>
      <c r="L78" s="42">
        <f t="shared" si="10"/>
        <v>33818</v>
      </c>
    </row>
    <row r="79" spans="1:12" x14ac:dyDescent="0.4">
      <c r="A79" s="187"/>
      <c r="B79" s="188"/>
      <c r="C79" s="43" t="s">
        <v>0</v>
      </c>
      <c r="D79" s="44">
        <f>D64+D67+D70+D73+D76</f>
        <v>7141</v>
      </c>
      <c r="E79" s="44">
        <f t="shared" ref="E79:L79" si="11">E64+E67+E70+E73+E76</f>
        <v>3209</v>
      </c>
      <c r="F79" s="44">
        <f t="shared" si="11"/>
        <v>3261</v>
      </c>
      <c r="G79" s="44">
        <f t="shared" si="11"/>
        <v>4884</v>
      </c>
      <c r="H79" s="44">
        <f t="shared" si="11"/>
        <v>71</v>
      </c>
      <c r="I79" s="44">
        <f t="shared" si="11"/>
        <v>1411</v>
      </c>
      <c r="J79" s="44">
        <f t="shared" si="11"/>
        <v>757</v>
      </c>
      <c r="K79" s="44">
        <f t="shared" si="11"/>
        <v>483</v>
      </c>
      <c r="L79" s="44">
        <f t="shared" si="11"/>
        <v>21217</v>
      </c>
    </row>
    <row r="80" spans="1:12" ht="15" thickBot="1" x14ac:dyDescent="0.45">
      <c r="A80" s="189"/>
      <c r="B80" s="190"/>
      <c r="C80" s="45" t="s">
        <v>4</v>
      </c>
      <c r="D80" s="46">
        <f t="shared" ref="D80" si="12">D79/D78</f>
        <v>0.58019174520636985</v>
      </c>
      <c r="E80" s="46">
        <f t="shared" ref="E80:L80" si="13">E79/E78</f>
        <v>0.62322781122548065</v>
      </c>
      <c r="F80" s="46">
        <f t="shared" si="13"/>
        <v>0.58777937995674112</v>
      </c>
      <c r="G80" s="46">
        <f t="shared" si="13"/>
        <v>0.75814964296802234</v>
      </c>
      <c r="H80" s="46">
        <f t="shared" si="13"/>
        <v>0.17149758454106281</v>
      </c>
      <c r="I80" s="46">
        <f t="shared" si="13"/>
        <v>0.72470467385721626</v>
      </c>
      <c r="J80" s="46">
        <f t="shared" si="13"/>
        <v>0.69769585253456223</v>
      </c>
      <c r="K80" s="46">
        <f t="shared" si="13"/>
        <v>0.52216216216216216</v>
      </c>
      <c r="L80" s="46">
        <f t="shared" si="13"/>
        <v>0.62738778165474007</v>
      </c>
    </row>
    <row r="81" spans="1:12" ht="15" thickBot="1" x14ac:dyDescent="0.45"/>
    <row r="82" spans="1:12" ht="28.2" customHeight="1" thickBot="1" x14ac:dyDescent="0.45">
      <c r="A82" s="191" t="s">
        <v>9</v>
      </c>
      <c r="B82" s="192"/>
      <c r="C82" s="38" t="s">
        <v>10</v>
      </c>
      <c r="D82" s="1" t="s">
        <v>2</v>
      </c>
      <c r="E82" s="1" t="s">
        <v>7</v>
      </c>
      <c r="F82" s="39" t="s">
        <v>8</v>
      </c>
      <c r="G82" s="40" t="s">
        <v>14</v>
      </c>
      <c r="H82" s="39" t="s">
        <v>6</v>
      </c>
      <c r="I82" s="40" t="s">
        <v>12</v>
      </c>
      <c r="J82" s="39" t="s">
        <v>13</v>
      </c>
      <c r="K82" s="101" t="s">
        <v>17</v>
      </c>
      <c r="L82" s="94" t="s">
        <v>1</v>
      </c>
    </row>
    <row r="83" spans="1:12" x14ac:dyDescent="0.4">
      <c r="A83" s="193" t="s">
        <v>46</v>
      </c>
      <c r="B83" s="195" t="s">
        <v>48</v>
      </c>
      <c r="C83" s="17" t="s">
        <v>3</v>
      </c>
      <c r="D83" s="118">
        <v>1276</v>
      </c>
      <c r="E83" s="151"/>
      <c r="F83" s="119">
        <v>1490</v>
      </c>
      <c r="G83" s="120">
        <v>1149</v>
      </c>
      <c r="H83" s="119">
        <v>112</v>
      </c>
      <c r="I83" s="120">
        <v>151</v>
      </c>
      <c r="J83" s="119">
        <v>120</v>
      </c>
      <c r="K83" s="121">
        <v>109</v>
      </c>
      <c r="L83" s="122">
        <f>SUM(D83:K83)</f>
        <v>4407</v>
      </c>
    </row>
    <row r="84" spans="1:12" x14ac:dyDescent="0.4">
      <c r="A84" s="187"/>
      <c r="B84" s="196"/>
      <c r="C84" s="51" t="s">
        <v>0</v>
      </c>
      <c r="D84" s="123">
        <v>752</v>
      </c>
      <c r="E84" s="152"/>
      <c r="F84" s="124">
        <v>865</v>
      </c>
      <c r="G84" s="123">
        <v>898</v>
      </c>
      <c r="H84" s="124">
        <v>21</v>
      </c>
      <c r="I84" s="123">
        <v>103</v>
      </c>
      <c r="J84" s="124">
        <v>83</v>
      </c>
      <c r="K84" s="125">
        <v>50</v>
      </c>
      <c r="L84" s="126">
        <f>SUM(D84:K84)</f>
        <v>2772</v>
      </c>
    </row>
    <row r="85" spans="1:12" ht="15" thickBot="1" x14ac:dyDescent="0.45">
      <c r="A85" s="187"/>
      <c r="B85" s="197"/>
      <c r="C85" s="52" t="s">
        <v>4</v>
      </c>
      <c r="D85" s="117">
        <v>0.58799999999999997</v>
      </c>
      <c r="E85" s="153"/>
      <c r="F85" s="117">
        <v>0.57999999999999996</v>
      </c>
      <c r="G85" s="117">
        <v>0.78200000000000003</v>
      </c>
      <c r="H85" s="117">
        <v>0.188</v>
      </c>
      <c r="I85" s="117">
        <v>0.68200000000000005</v>
      </c>
      <c r="J85" s="117">
        <v>0.69</v>
      </c>
      <c r="K85" s="117">
        <v>0.46</v>
      </c>
      <c r="L85" s="112">
        <f>L84/L83</f>
        <v>0.62899931926480601</v>
      </c>
    </row>
    <row r="86" spans="1:12" x14ac:dyDescent="0.4">
      <c r="A86" s="187"/>
      <c r="B86" s="195" t="s">
        <v>49</v>
      </c>
      <c r="C86" s="50" t="s">
        <v>3</v>
      </c>
      <c r="D86" s="95">
        <v>2495</v>
      </c>
      <c r="E86" s="127">
        <v>981</v>
      </c>
      <c r="F86" s="139">
        <v>1331</v>
      </c>
      <c r="G86" s="10">
        <v>1233</v>
      </c>
      <c r="H86" s="140">
        <v>100</v>
      </c>
      <c r="I86" s="140">
        <v>403</v>
      </c>
      <c r="J86" s="128">
        <v>217</v>
      </c>
      <c r="K86" s="129">
        <v>121</v>
      </c>
      <c r="L86" s="3">
        <f>SUM(D86:K86)</f>
        <v>6881</v>
      </c>
    </row>
    <row r="87" spans="1:12" x14ac:dyDescent="0.4">
      <c r="A87" s="187"/>
      <c r="B87" s="196"/>
      <c r="C87" s="51" t="s">
        <v>0</v>
      </c>
      <c r="D87" s="11">
        <v>1450</v>
      </c>
      <c r="E87" s="141">
        <v>613</v>
      </c>
      <c r="F87" s="89">
        <v>741</v>
      </c>
      <c r="G87" s="11">
        <v>959</v>
      </c>
      <c r="H87" s="130">
        <v>18</v>
      </c>
      <c r="I87" s="130">
        <v>321</v>
      </c>
      <c r="J87" s="131">
        <v>157</v>
      </c>
      <c r="K87" s="132">
        <v>74</v>
      </c>
      <c r="L87" s="75">
        <f>SUM(D87:K87)</f>
        <v>4333</v>
      </c>
    </row>
    <row r="88" spans="1:12" ht="15" thickBot="1" x14ac:dyDescent="0.45">
      <c r="A88" s="187"/>
      <c r="B88" s="197"/>
      <c r="C88" s="52" t="s">
        <v>4</v>
      </c>
      <c r="D88" s="12">
        <v>0.58099999999999996</v>
      </c>
      <c r="E88" s="90">
        <v>0.625</v>
      </c>
      <c r="F88" s="91">
        <v>0.55600000000000005</v>
      </c>
      <c r="G88" s="12">
        <v>0.77800000000000002</v>
      </c>
      <c r="H88" s="92">
        <v>0.18</v>
      </c>
      <c r="I88" s="92">
        <v>0.79700000000000004</v>
      </c>
      <c r="J88" s="96">
        <v>0.72</v>
      </c>
      <c r="K88" s="104">
        <v>0.61</v>
      </c>
      <c r="L88" s="4">
        <f>L87/L86</f>
        <v>0.62970498474059</v>
      </c>
    </row>
    <row r="89" spans="1:12" x14ac:dyDescent="0.4">
      <c r="A89" s="187"/>
      <c r="B89" s="198" t="s">
        <v>50</v>
      </c>
      <c r="C89" s="17" t="s">
        <v>3</v>
      </c>
      <c r="D89" s="8">
        <v>2366</v>
      </c>
      <c r="E89" s="127">
        <v>979</v>
      </c>
      <c r="F89" s="142">
        <v>1278</v>
      </c>
      <c r="G89" s="22">
        <v>1109</v>
      </c>
      <c r="H89" s="142">
        <v>100</v>
      </c>
      <c r="I89" s="143">
        <v>633</v>
      </c>
      <c r="J89" s="144">
        <v>262</v>
      </c>
      <c r="K89" s="129">
        <v>236</v>
      </c>
      <c r="L89" s="60">
        <f>SUM(D89:K89)</f>
        <v>6963</v>
      </c>
    </row>
    <row r="90" spans="1:12" x14ac:dyDescent="0.4">
      <c r="A90" s="187"/>
      <c r="B90" s="196"/>
      <c r="C90" s="51" t="s">
        <v>0</v>
      </c>
      <c r="D90" s="6">
        <v>1383</v>
      </c>
      <c r="E90" s="130">
        <v>608</v>
      </c>
      <c r="F90" s="133">
        <v>778</v>
      </c>
      <c r="G90" s="11">
        <v>896</v>
      </c>
      <c r="H90" s="133">
        <v>20</v>
      </c>
      <c r="I90" s="134">
        <v>535</v>
      </c>
      <c r="J90" s="131">
        <v>198</v>
      </c>
      <c r="K90" s="132">
        <v>104</v>
      </c>
      <c r="L90" s="154">
        <f>SUM(D90:K90)</f>
        <v>4522</v>
      </c>
    </row>
    <row r="91" spans="1:12" ht="15" thickBot="1" x14ac:dyDescent="0.45">
      <c r="A91" s="187"/>
      <c r="B91" s="196"/>
      <c r="C91" s="16" t="s">
        <v>4</v>
      </c>
      <c r="D91" s="54">
        <v>0.58499999999999996</v>
      </c>
      <c r="E91" s="34">
        <v>0.621</v>
      </c>
      <c r="F91" s="145">
        <v>0.60799999999999998</v>
      </c>
      <c r="G91" s="56">
        <v>0.80800000000000005</v>
      </c>
      <c r="H91" s="145">
        <v>0.2</v>
      </c>
      <c r="I91" s="146">
        <v>0.84499999999999997</v>
      </c>
      <c r="J91" s="147">
        <v>0.75</v>
      </c>
      <c r="K91" s="148">
        <v>0.44</v>
      </c>
      <c r="L91" s="4">
        <f>L90/L89</f>
        <v>0.64943271578342665</v>
      </c>
    </row>
    <row r="92" spans="1:12" x14ac:dyDescent="0.4">
      <c r="A92" s="187"/>
      <c r="B92" s="195" t="s">
        <v>51</v>
      </c>
      <c r="C92" s="50" t="s">
        <v>5</v>
      </c>
      <c r="D92" s="65">
        <v>2716</v>
      </c>
      <c r="E92" s="135">
        <v>867</v>
      </c>
      <c r="F92" s="67">
        <v>1227</v>
      </c>
      <c r="G92" s="136">
        <v>1331</v>
      </c>
      <c r="H92" s="127">
        <v>100</v>
      </c>
      <c r="I92" s="127">
        <v>533</v>
      </c>
      <c r="J92" s="67">
        <v>302</v>
      </c>
      <c r="K92" s="137">
        <v>246</v>
      </c>
      <c r="L92" s="2">
        <f>SUM(D92:K92)</f>
        <v>7322</v>
      </c>
    </row>
    <row r="93" spans="1:12" x14ac:dyDescent="0.4">
      <c r="A93" s="187"/>
      <c r="B93" s="196"/>
      <c r="C93" s="51" t="s">
        <v>0</v>
      </c>
      <c r="D93" s="11">
        <v>1620</v>
      </c>
      <c r="E93" s="138">
        <v>591</v>
      </c>
      <c r="F93" s="68">
        <v>721</v>
      </c>
      <c r="G93" s="138">
        <v>1034</v>
      </c>
      <c r="H93" s="130">
        <v>22</v>
      </c>
      <c r="I93" s="134">
        <v>406</v>
      </c>
      <c r="J93" s="68">
        <v>237</v>
      </c>
      <c r="K93" s="132">
        <v>134</v>
      </c>
      <c r="L93" s="75">
        <f>SUM(D93:K93)</f>
        <v>4765</v>
      </c>
    </row>
    <row r="94" spans="1:12" ht="15" thickBot="1" x14ac:dyDescent="0.45">
      <c r="A94" s="187"/>
      <c r="B94" s="197"/>
      <c r="C94" s="52" t="s">
        <v>4</v>
      </c>
      <c r="D94" s="69">
        <v>0.59599999999999997</v>
      </c>
      <c r="E94" s="70">
        <v>0.68200000000000005</v>
      </c>
      <c r="F94" s="71">
        <v>0.58699999999999997</v>
      </c>
      <c r="G94" s="72">
        <v>0.77700000000000002</v>
      </c>
      <c r="H94" s="73">
        <v>0.22</v>
      </c>
      <c r="I94" s="73">
        <v>0.76200000000000001</v>
      </c>
      <c r="J94" s="71">
        <v>0.78</v>
      </c>
      <c r="K94" s="107">
        <v>0.54</v>
      </c>
      <c r="L94" s="76">
        <f>L93/L92</f>
        <v>0.65077847582627701</v>
      </c>
    </row>
    <row r="95" spans="1:12" x14ac:dyDescent="0.4">
      <c r="A95" s="187"/>
      <c r="B95" s="195" t="s">
        <v>52</v>
      </c>
      <c r="C95" s="50" t="s">
        <v>5</v>
      </c>
      <c r="D95" s="5">
        <v>2798</v>
      </c>
      <c r="E95" s="127">
        <v>1077</v>
      </c>
      <c r="F95" s="127">
        <v>1296</v>
      </c>
      <c r="G95" s="127">
        <v>1442</v>
      </c>
      <c r="H95" s="127">
        <v>100</v>
      </c>
      <c r="I95" s="127">
        <v>437</v>
      </c>
      <c r="J95" s="162">
        <v>384</v>
      </c>
      <c r="K95" s="137">
        <v>181</v>
      </c>
      <c r="L95" s="2">
        <f>SUM(D95:K95)</f>
        <v>7715</v>
      </c>
    </row>
    <row r="96" spans="1:12" x14ac:dyDescent="0.4">
      <c r="A96" s="187"/>
      <c r="B96" s="196"/>
      <c r="C96" s="51" t="s">
        <v>0</v>
      </c>
      <c r="D96" s="6">
        <v>1605</v>
      </c>
      <c r="E96" s="130">
        <v>700</v>
      </c>
      <c r="F96" s="130">
        <v>772</v>
      </c>
      <c r="G96" s="130">
        <v>1092</v>
      </c>
      <c r="H96" s="130">
        <v>23</v>
      </c>
      <c r="I96" s="134">
        <v>280</v>
      </c>
      <c r="J96" s="163">
        <v>273</v>
      </c>
      <c r="K96" s="132">
        <v>116</v>
      </c>
      <c r="L96" s="75">
        <f>SUM(D96:K96)</f>
        <v>4861</v>
      </c>
    </row>
    <row r="97" spans="1:12" ht="15" thickBot="1" x14ac:dyDescent="0.45">
      <c r="A97" s="194"/>
      <c r="B97" s="197"/>
      <c r="C97" s="52" t="s">
        <v>4</v>
      </c>
      <c r="D97" s="7">
        <v>0.57399999999999995</v>
      </c>
      <c r="E97" s="34">
        <v>0.65</v>
      </c>
      <c r="F97" s="34">
        <v>0.59499999999999997</v>
      </c>
      <c r="G97" s="12">
        <v>0.75700000000000001</v>
      </c>
      <c r="H97" s="34">
        <v>0.23</v>
      </c>
      <c r="I97" s="34">
        <v>0.64100000000000001</v>
      </c>
      <c r="J97" s="20">
        <v>0.71</v>
      </c>
      <c r="K97" s="104">
        <v>0.64</v>
      </c>
      <c r="L97" s="4">
        <f>L96/L95</f>
        <v>0.63007128969539861</v>
      </c>
    </row>
    <row r="98" spans="1:12" x14ac:dyDescent="0.4">
      <c r="A98" s="187" t="s">
        <v>47</v>
      </c>
      <c r="B98" s="188"/>
      <c r="C98" s="41" t="s">
        <v>5</v>
      </c>
      <c r="D98" s="42">
        <f>D83+D86+D89+D92+D95</f>
        <v>11651</v>
      </c>
      <c r="E98" s="149">
        <f>E83+E86+E89+E92+E95</f>
        <v>3904</v>
      </c>
      <c r="F98" s="42">
        <f t="shared" ref="F98:L98" si="14">F83+F86+F89+F92+F95</f>
        <v>6622</v>
      </c>
      <c r="G98" s="42">
        <f t="shared" si="14"/>
        <v>6264</v>
      </c>
      <c r="H98" s="42">
        <f t="shared" si="14"/>
        <v>512</v>
      </c>
      <c r="I98" s="42">
        <f t="shared" si="14"/>
        <v>2157</v>
      </c>
      <c r="J98" s="42">
        <f t="shared" si="14"/>
        <v>1285</v>
      </c>
      <c r="K98" s="42">
        <f t="shared" si="14"/>
        <v>893</v>
      </c>
      <c r="L98" s="42">
        <f t="shared" si="14"/>
        <v>33288</v>
      </c>
    </row>
    <row r="99" spans="1:12" x14ac:dyDescent="0.4">
      <c r="A99" s="187"/>
      <c r="B99" s="188"/>
      <c r="C99" s="43" t="s">
        <v>0</v>
      </c>
      <c r="D99" s="44">
        <f>D84+D87+D90+D93+D96</f>
        <v>6810</v>
      </c>
      <c r="E99" s="150">
        <f>E84+E87+E90+E93+E96</f>
        <v>2512</v>
      </c>
      <c r="F99" s="44">
        <f t="shared" ref="F99:L99" si="15">F84+F87+F90+F93+F96</f>
        <v>3877</v>
      </c>
      <c r="G99" s="44">
        <f t="shared" si="15"/>
        <v>4879</v>
      </c>
      <c r="H99" s="44">
        <f t="shared" si="15"/>
        <v>104</v>
      </c>
      <c r="I99" s="44">
        <f t="shared" si="15"/>
        <v>1645</v>
      </c>
      <c r="J99" s="44">
        <f t="shared" si="15"/>
        <v>948</v>
      </c>
      <c r="K99" s="44">
        <f t="shared" si="15"/>
        <v>478</v>
      </c>
      <c r="L99" s="44">
        <f t="shared" si="15"/>
        <v>21253</v>
      </c>
    </row>
    <row r="100" spans="1:12" ht="15" thickBot="1" x14ac:dyDescent="0.45">
      <c r="A100" s="189"/>
      <c r="B100" s="190"/>
      <c r="C100" s="45" t="s">
        <v>4</v>
      </c>
      <c r="D100" s="46">
        <f t="shared" ref="D100:L100" si="16">D99/D98</f>
        <v>0.58449918461934602</v>
      </c>
      <c r="E100" s="46">
        <f t="shared" ref="E100" si="17">E99/E98</f>
        <v>0.64344262295081966</v>
      </c>
      <c r="F100" s="46">
        <f t="shared" si="16"/>
        <v>0.58547266686801569</v>
      </c>
      <c r="G100" s="46">
        <f t="shared" si="16"/>
        <v>0.7788952745849298</v>
      </c>
      <c r="H100" s="46">
        <f t="shared" si="16"/>
        <v>0.203125</v>
      </c>
      <c r="I100" s="46">
        <f t="shared" si="16"/>
        <v>0.76263328697264721</v>
      </c>
      <c r="J100" s="46">
        <f t="shared" si="16"/>
        <v>0.73774319066147864</v>
      </c>
      <c r="K100" s="46">
        <f t="shared" si="16"/>
        <v>0.53527435610302354</v>
      </c>
      <c r="L100" s="46">
        <f t="shared" si="16"/>
        <v>0.63845830329247777</v>
      </c>
    </row>
    <row r="101" spans="1:12" ht="15" thickBot="1" x14ac:dyDescent="0.45"/>
    <row r="102" spans="1:12" ht="25.8" thickBot="1" x14ac:dyDescent="0.45">
      <c r="A102" s="191" t="s">
        <v>9</v>
      </c>
      <c r="B102" s="192"/>
      <c r="C102" s="38" t="s">
        <v>10</v>
      </c>
      <c r="D102" s="1" t="s">
        <v>2</v>
      </c>
      <c r="E102" s="1" t="s">
        <v>7</v>
      </c>
      <c r="F102" s="39" t="s">
        <v>8</v>
      </c>
      <c r="G102" s="40" t="s">
        <v>14</v>
      </c>
      <c r="H102" s="39" t="s">
        <v>6</v>
      </c>
      <c r="I102" s="40" t="s">
        <v>12</v>
      </c>
      <c r="J102" s="39" t="s">
        <v>13</v>
      </c>
      <c r="K102" s="101" t="s">
        <v>17</v>
      </c>
      <c r="L102" s="94" t="s">
        <v>1</v>
      </c>
    </row>
    <row r="103" spans="1:12" x14ac:dyDescent="0.4">
      <c r="A103" s="193" t="s">
        <v>53</v>
      </c>
      <c r="B103" s="195" t="s">
        <v>54</v>
      </c>
      <c r="C103" s="17" t="s">
        <v>3</v>
      </c>
      <c r="D103" s="118">
        <v>2747</v>
      </c>
      <c r="E103" s="164">
        <v>955</v>
      </c>
      <c r="F103" s="119">
        <v>1369</v>
      </c>
      <c r="G103" s="120">
        <v>1437</v>
      </c>
      <c r="H103" s="119">
        <v>100</v>
      </c>
      <c r="I103" s="120">
        <v>328</v>
      </c>
      <c r="J103" s="119">
        <v>167</v>
      </c>
      <c r="K103" s="121">
        <v>144</v>
      </c>
      <c r="L103" s="122">
        <f>SUM(D103:K103)</f>
        <v>7247</v>
      </c>
    </row>
    <row r="104" spans="1:12" x14ac:dyDescent="0.4">
      <c r="A104" s="187"/>
      <c r="B104" s="196"/>
      <c r="C104" s="51" t="s">
        <v>0</v>
      </c>
      <c r="D104" s="123">
        <v>1510</v>
      </c>
      <c r="E104" s="123">
        <v>610</v>
      </c>
      <c r="F104" s="124">
        <v>821</v>
      </c>
      <c r="G104" s="123">
        <v>1073</v>
      </c>
      <c r="H104" s="124">
        <v>14</v>
      </c>
      <c r="I104" s="123">
        <v>222</v>
      </c>
      <c r="J104" s="124">
        <v>120</v>
      </c>
      <c r="K104" s="125">
        <v>79</v>
      </c>
      <c r="L104" s="126">
        <f>SUM(D104:K104)</f>
        <v>4449</v>
      </c>
    </row>
    <row r="105" spans="1:12" ht="15" thickBot="1" x14ac:dyDescent="0.45">
      <c r="A105" s="187"/>
      <c r="B105" s="197"/>
      <c r="C105" s="52" t="s">
        <v>4</v>
      </c>
      <c r="D105" s="117">
        <v>0.55000000000000004</v>
      </c>
      <c r="E105" s="117">
        <v>0.63900000000000001</v>
      </c>
      <c r="F105" s="117">
        <v>0.59899999999999998</v>
      </c>
      <c r="G105" s="117">
        <v>0.747</v>
      </c>
      <c r="H105" s="117">
        <v>0.14000000000000001</v>
      </c>
      <c r="I105" s="117">
        <v>0.67700000000000005</v>
      </c>
      <c r="J105" s="117">
        <v>0.72</v>
      </c>
      <c r="K105" s="117">
        <v>0.55000000000000004</v>
      </c>
      <c r="L105" s="112">
        <f>L104/L103</f>
        <v>0.61390920380847247</v>
      </c>
    </row>
    <row r="106" spans="1:12" x14ac:dyDescent="0.4">
      <c r="A106" s="187"/>
      <c r="B106" s="195" t="s">
        <v>55</v>
      </c>
      <c r="C106" s="50" t="s">
        <v>3</v>
      </c>
      <c r="D106" s="95">
        <v>3053</v>
      </c>
      <c r="E106" s="127">
        <v>1129</v>
      </c>
      <c r="F106" s="139">
        <v>1235</v>
      </c>
      <c r="G106" s="10">
        <v>1421</v>
      </c>
      <c r="H106" s="140">
        <v>100</v>
      </c>
      <c r="I106" s="140">
        <v>126</v>
      </c>
      <c r="J106" s="128">
        <v>302</v>
      </c>
      <c r="K106" s="129">
        <v>198</v>
      </c>
      <c r="L106" s="3">
        <f>SUM(D106:K106)</f>
        <v>7564</v>
      </c>
    </row>
    <row r="107" spans="1:12" x14ac:dyDescent="0.4">
      <c r="A107" s="187"/>
      <c r="B107" s="196"/>
      <c r="C107" s="51" t="s">
        <v>0</v>
      </c>
      <c r="D107" s="11">
        <v>1727</v>
      </c>
      <c r="E107" s="141">
        <v>744</v>
      </c>
      <c r="F107" s="89">
        <v>746</v>
      </c>
      <c r="G107" s="11">
        <v>1076</v>
      </c>
      <c r="H107" s="130">
        <v>22</v>
      </c>
      <c r="I107" s="130">
        <v>80</v>
      </c>
      <c r="J107" s="131">
        <v>236</v>
      </c>
      <c r="K107" s="132">
        <v>126</v>
      </c>
      <c r="L107" s="75">
        <f>SUM(D107:K107)</f>
        <v>4757</v>
      </c>
    </row>
    <row r="108" spans="1:12" ht="15" thickBot="1" x14ac:dyDescent="0.45">
      <c r="A108" s="187"/>
      <c r="B108" s="197"/>
      <c r="C108" s="52" t="s">
        <v>4</v>
      </c>
      <c r="D108" s="12">
        <v>0.56599999999999995</v>
      </c>
      <c r="E108" s="90">
        <v>0.65900000000000003</v>
      </c>
      <c r="F108" s="91">
        <v>0.60399999999999998</v>
      </c>
      <c r="G108" s="12">
        <v>0.75700000000000001</v>
      </c>
      <c r="H108" s="92">
        <v>0.22</v>
      </c>
      <c r="I108" s="92">
        <v>0.63500000000000001</v>
      </c>
      <c r="J108" s="96">
        <v>0.78</v>
      </c>
      <c r="K108" s="104">
        <v>0.64</v>
      </c>
      <c r="L108" s="4">
        <f>L107/L106</f>
        <v>0.62890005288207296</v>
      </c>
    </row>
    <row r="109" spans="1:12" x14ac:dyDescent="0.4">
      <c r="A109" s="187"/>
      <c r="B109" s="198" t="s">
        <v>56</v>
      </c>
      <c r="C109" s="17" t="s">
        <v>3</v>
      </c>
      <c r="D109" s="8">
        <v>3062</v>
      </c>
      <c r="E109" s="10">
        <v>1192</v>
      </c>
      <c r="F109" s="142">
        <v>1314</v>
      </c>
      <c r="G109" s="22">
        <v>1480</v>
      </c>
      <c r="H109" s="142">
        <v>90</v>
      </c>
      <c r="I109" s="143">
        <v>352</v>
      </c>
      <c r="J109" s="144">
        <v>287</v>
      </c>
      <c r="K109" s="129">
        <v>224</v>
      </c>
      <c r="L109" s="60">
        <f>SUM(D109:K109)</f>
        <v>8001</v>
      </c>
    </row>
    <row r="110" spans="1:12" x14ac:dyDescent="0.4">
      <c r="A110" s="187"/>
      <c r="B110" s="196"/>
      <c r="C110" s="51" t="s">
        <v>0</v>
      </c>
      <c r="D110" s="6">
        <v>1710</v>
      </c>
      <c r="E110" s="11">
        <v>789</v>
      </c>
      <c r="F110" s="133">
        <v>770</v>
      </c>
      <c r="G110" s="11">
        <v>1118</v>
      </c>
      <c r="H110" s="133">
        <v>21</v>
      </c>
      <c r="I110" s="134">
        <v>272</v>
      </c>
      <c r="J110" s="131">
        <v>198</v>
      </c>
      <c r="K110" s="132">
        <v>142</v>
      </c>
      <c r="L110" s="154">
        <f>SUM(D110:K110)</f>
        <v>5020</v>
      </c>
    </row>
    <row r="111" spans="1:12" ht="15" thickBot="1" x14ac:dyDescent="0.45">
      <c r="A111" s="187"/>
      <c r="B111" s="196"/>
      <c r="C111" s="16" t="s">
        <v>4</v>
      </c>
      <c r="D111" s="54">
        <v>0.55800000000000005</v>
      </c>
      <c r="E111" s="12">
        <v>0.66200000000000003</v>
      </c>
      <c r="F111" s="145">
        <v>0.58799999999999997</v>
      </c>
      <c r="G111" s="56">
        <v>0.755</v>
      </c>
      <c r="H111" s="145">
        <f>H110/H109</f>
        <v>0.23333333333333334</v>
      </c>
      <c r="I111" s="146">
        <v>0.77300000000000002</v>
      </c>
      <c r="J111" s="147">
        <v>0.69</v>
      </c>
      <c r="K111" s="148">
        <v>0.63</v>
      </c>
      <c r="L111" s="4">
        <f>L110/L109</f>
        <v>0.62742157230346207</v>
      </c>
    </row>
    <row r="112" spans="1:12" x14ac:dyDescent="0.4">
      <c r="A112" s="187"/>
      <c r="B112" s="195" t="s">
        <v>57</v>
      </c>
      <c r="C112" s="50" t="s">
        <v>5</v>
      </c>
      <c r="D112" s="65">
        <v>3258</v>
      </c>
      <c r="E112" s="135">
        <v>1134</v>
      </c>
      <c r="F112" s="67">
        <v>1349</v>
      </c>
      <c r="G112" s="136">
        <v>1395</v>
      </c>
      <c r="H112" s="127">
        <v>90</v>
      </c>
      <c r="I112" s="127">
        <v>421</v>
      </c>
      <c r="J112" s="67">
        <v>387</v>
      </c>
      <c r="K112" s="137">
        <v>247</v>
      </c>
      <c r="L112" s="2">
        <f>SUM(D112:K112)</f>
        <v>8281</v>
      </c>
    </row>
    <row r="113" spans="1:12" x14ac:dyDescent="0.4">
      <c r="A113" s="187"/>
      <c r="B113" s="196"/>
      <c r="C113" s="51" t="s">
        <v>0</v>
      </c>
      <c r="D113" s="11">
        <v>1795</v>
      </c>
      <c r="E113" s="138">
        <v>710</v>
      </c>
      <c r="F113" s="68">
        <v>772</v>
      </c>
      <c r="G113" s="138">
        <v>1026</v>
      </c>
      <c r="H113" s="130">
        <v>19</v>
      </c>
      <c r="I113" s="134">
        <v>302</v>
      </c>
      <c r="J113" s="68">
        <v>271</v>
      </c>
      <c r="K113" s="132">
        <v>147</v>
      </c>
      <c r="L113" s="75">
        <f>SUM(D113:K113)</f>
        <v>5042</v>
      </c>
    </row>
    <row r="114" spans="1:12" ht="15" thickBot="1" x14ac:dyDescent="0.45">
      <c r="A114" s="187"/>
      <c r="B114" s="197"/>
      <c r="C114" s="52" t="s">
        <v>4</v>
      </c>
      <c r="D114" s="69">
        <v>0.55100000000000005</v>
      </c>
      <c r="E114" s="70">
        <v>0.626</v>
      </c>
      <c r="F114" s="71">
        <v>0.57199999999999995</v>
      </c>
      <c r="G114" s="72">
        <v>0.73499999999999999</v>
      </c>
      <c r="H114" s="73">
        <f>H113/H112</f>
        <v>0.21111111111111111</v>
      </c>
      <c r="I114" s="73">
        <v>0.71699999999999997</v>
      </c>
      <c r="J114" s="71">
        <v>0.7</v>
      </c>
      <c r="K114" s="107">
        <v>0.6</v>
      </c>
      <c r="L114" s="76">
        <f>L113/L112</f>
        <v>0.6088636638087187</v>
      </c>
    </row>
    <row r="115" spans="1:12" x14ac:dyDescent="0.4">
      <c r="A115" s="187" t="s">
        <v>58</v>
      </c>
      <c r="B115" s="188"/>
      <c r="C115" s="41" t="s">
        <v>5</v>
      </c>
      <c r="D115" s="42">
        <f>D103+D106+D109+D112</f>
        <v>12120</v>
      </c>
      <c r="E115" s="42">
        <f t="shared" ref="E115:L115" si="18">E103+E106+E109+E112</f>
        <v>4410</v>
      </c>
      <c r="F115" s="42">
        <f t="shared" si="18"/>
        <v>5267</v>
      </c>
      <c r="G115" s="42">
        <f t="shared" si="18"/>
        <v>5733</v>
      </c>
      <c r="H115" s="42">
        <f t="shared" si="18"/>
        <v>380</v>
      </c>
      <c r="I115" s="42">
        <f t="shared" si="18"/>
        <v>1227</v>
      </c>
      <c r="J115" s="42">
        <f t="shared" si="18"/>
        <v>1143</v>
      </c>
      <c r="K115" s="42">
        <f t="shared" si="18"/>
        <v>813</v>
      </c>
      <c r="L115" s="42">
        <f t="shared" si="18"/>
        <v>31093</v>
      </c>
    </row>
    <row r="116" spans="1:12" x14ac:dyDescent="0.4">
      <c r="A116" s="187"/>
      <c r="B116" s="188"/>
      <c r="C116" s="43" t="s">
        <v>0</v>
      </c>
      <c r="D116" s="44">
        <f>D104+D107+D110+D113</f>
        <v>6742</v>
      </c>
      <c r="E116" s="44">
        <f t="shared" ref="E116:L116" si="19">E104+E107+E110+E113</f>
        <v>2853</v>
      </c>
      <c r="F116" s="44">
        <f t="shared" si="19"/>
        <v>3109</v>
      </c>
      <c r="G116" s="44">
        <f t="shared" si="19"/>
        <v>4293</v>
      </c>
      <c r="H116" s="44">
        <f t="shared" si="19"/>
        <v>76</v>
      </c>
      <c r="I116" s="44">
        <f t="shared" si="19"/>
        <v>876</v>
      </c>
      <c r="J116" s="44">
        <f t="shared" si="19"/>
        <v>825</v>
      </c>
      <c r="K116" s="44">
        <f t="shared" si="19"/>
        <v>494</v>
      </c>
      <c r="L116" s="44">
        <f t="shared" si="19"/>
        <v>19268</v>
      </c>
    </row>
    <row r="117" spans="1:12" ht="15" thickBot="1" x14ac:dyDescent="0.45">
      <c r="A117" s="189"/>
      <c r="B117" s="190"/>
      <c r="C117" s="45" t="s">
        <v>4</v>
      </c>
      <c r="D117" s="46">
        <f t="shared" ref="D117" si="20">D116/D115</f>
        <v>0.55627062706270625</v>
      </c>
      <c r="E117" s="46">
        <f t="shared" ref="E117:L117" si="21">E116/E115</f>
        <v>0.64693877551020407</v>
      </c>
      <c r="F117" s="46">
        <f t="shared" si="21"/>
        <v>0.59027909625973041</v>
      </c>
      <c r="G117" s="46">
        <f t="shared" si="21"/>
        <v>0.74882260596546313</v>
      </c>
      <c r="H117" s="46">
        <f t="shared" si="21"/>
        <v>0.2</v>
      </c>
      <c r="I117" s="46">
        <f t="shared" si="21"/>
        <v>0.71393643031784837</v>
      </c>
      <c r="J117" s="46">
        <f t="shared" si="21"/>
        <v>0.72178477690288712</v>
      </c>
      <c r="K117" s="46">
        <f t="shared" si="21"/>
        <v>0.60762607626076259</v>
      </c>
      <c r="L117" s="46">
        <f t="shared" si="21"/>
        <v>0.6196893191393561</v>
      </c>
    </row>
    <row r="118" spans="1:12" ht="15" thickBot="1" x14ac:dyDescent="0.45"/>
    <row r="119" spans="1:12" ht="25.8" thickBot="1" x14ac:dyDescent="0.45">
      <c r="A119" s="191" t="s">
        <v>9</v>
      </c>
      <c r="B119" s="192"/>
      <c r="C119" s="38" t="s">
        <v>10</v>
      </c>
      <c r="D119" s="1" t="s">
        <v>2</v>
      </c>
      <c r="E119" s="1" t="s">
        <v>7</v>
      </c>
      <c r="F119" s="39" t="s">
        <v>8</v>
      </c>
      <c r="G119" s="40" t="s">
        <v>14</v>
      </c>
      <c r="H119" s="39" t="s">
        <v>6</v>
      </c>
      <c r="I119" s="40" t="s">
        <v>12</v>
      </c>
      <c r="J119" s="39" t="s">
        <v>13</v>
      </c>
      <c r="K119" s="101" t="s">
        <v>17</v>
      </c>
      <c r="L119" s="94" t="s">
        <v>1</v>
      </c>
    </row>
    <row r="120" spans="1:12" ht="14.4" customHeight="1" x14ac:dyDescent="0.4">
      <c r="A120" s="193" t="s">
        <v>59</v>
      </c>
      <c r="B120" s="195" t="s">
        <v>61</v>
      </c>
      <c r="C120" s="17" t="s">
        <v>3</v>
      </c>
      <c r="D120" s="118">
        <v>3080</v>
      </c>
      <c r="E120" s="164">
        <v>1028</v>
      </c>
      <c r="F120" s="119">
        <v>1555</v>
      </c>
      <c r="G120" s="120">
        <v>1539</v>
      </c>
      <c r="H120" s="119">
        <v>85</v>
      </c>
      <c r="I120" s="120">
        <v>357</v>
      </c>
      <c r="J120" s="119">
        <v>221</v>
      </c>
      <c r="K120" s="121">
        <v>221</v>
      </c>
      <c r="L120" s="122">
        <f>SUM(D120:K120)</f>
        <v>8086</v>
      </c>
    </row>
    <row r="121" spans="1:12" x14ac:dyDescent="0.4">
      <c r="A121" s="187"/>
      <c r="B121" s="196"/>
      <c r="C121" s="51" t="s">
        <v>0</v>
      </c>
      <c r="D121" s="123">
        <v>1719</v>
      </c>
      <c r="E121" s="123">
        <v>639</v>
      </c>
      <c r="F121" s="124">
        <v>908</v>
      </c>
      <c r="G121" s="123">
        <v>1182</v>
      </c>
      <c r="H121" s="124">
        <v>20</v>
      </c>
      <c r="I121" s="123">
        <v>248</v>
      </c>
      <c r="J121" s="124">
        <v>151</v>
      </c>
      <c r="K121" s="125">
        <v>99</v>
      </c>
      <c r="L121" s="126">
        <f>SUM(D121:K121)</f>
        <v>4966</v>
      </c>
    </row>
    <row r="122" spans="1:12" ht="15" thickBot="1" x14ac:dyDescent="0.45">
      <c r="A122" s="187"/>
      <c r="B122" s="197"/>
      <c r="C122" s="52" t="s">
        <v>4</v>
      </c>
      <c r="D122" s="117">
        <v>0.55800000000000005</v>
      </c>
      <c r="E122" s="117">
        <v>0.622</v>
      </c>
      <c r="F122" s="117">
        <v>0.58299999999999996</v>
      </c>
      <c r="G122" s="117">
        <v>0.76800000000000002</v>
      </c>
      <c r="H122" s="117">
        <f>H121/H120</f>
        <v>0.23529411764705882</v>
      </c>
      <c r="I122" s="117">
        <v>0.69499999999999995</v>
      </c>
      <c r="J122" s="117">
        <v>0.68</v>
      </c>
      <c r="K122" s="117">
        <v>0.45</v>
      </c>
      <c r="L122" s="112">
        <f>L121/L120</f>
        <v>0.61414790996784563</v>
      </c>
    </row>
    <row r="123" spans="1:12" ht="14.4" customHeight="1" x14ac:dyDescent="0.4">
      <c r="A123" s="187"/>
      <c r="B123" s="195" t="s">
        <v>62</v>
      </c>
      <c r="C123" s="50" t="s">
        <v>3</v>
      </c>
      <c r="D123" s="95">
        <v>2994</v>
      </c>
      <c r="E123" s="127">
        <v>1112</v>
      </c>
      <c r="F123" s="139">
        <v>1541</v>
      </c>
      <c r="G123" s="10">
        <v>1406</v>
      </c>
      <c r="H123" s="140">
        <v>82</v>
      </c>
      <c r="I123" s="140">
        <v>410</v>
      </c>
      <c r="J123" s="128">
        <v>248</v>
      </c>
      <c r="K123" s="129">
        <v>271</v>
      </c>
      <c r="L123" s="3">
        <f>SUM(D123:K123)</f>
        <v>8064</v>
      </c>
    </row>
    <row r="124" spans="1:12" x14ac:dyDescent="0.4">
      <c r="A124" s="187"/>
      <c r="B124" s="196"/>
      <c r="C124" s="51" t="s">
        <v>0</v>
      </c>
      <c r="D124" s="11">
        <v>1627</v>
      </c>
      <c r="E124" s="141">
        <v>713</v>
      </c>
      <c r="F124" s="89">
        <v>867</v>
      </c>
      <c r="G124" s="11">
        <v>1098</v>
      </c>
      <c r="H124" s="130">
        <v>19</v>
      </c>
      <c r="I124" s="130">
        <v>293</v>
      </c>
      <c r="J124" s="131">
        <v>177</v>
      </c>
      <c r="K124" s="132">
        <v>135</v>
      </c>
      <c r="L124" s="75">
        <f>SUM(D124:K124)</f>
        <v>4929</v>
      </c>
    </row>
    <row r="125" spans="1:12" ht="15" thickBot="1" x14ac:dyDescent="0.45">
      <c r="A125" s="187"/>
      <c r="B125" s="197"/>
      <c r="C125" s="52" t="s">
        <v>4</v>
      </c>
      <c r="D125" s="12">
        <v>0.55300000000000005</v>
      </c>
      <c r="E125" s="90">
        <v>0.64100000000000001</v>
      </c>
      <c r="F125" s="91">
        <v>0.56200000000000006</v>
      </c>
      <c r="G125" s="12">
        <v>0.78100000000000003</v>
      </c>
      <c r="H125" s="92">
        <f>H124/H123</f>
        <v>0.23170731707317074</v>
      </c>
      <c r="I125" s="92">
        <v>0.71499999999999997</v>
      </c>
      <c r="J125" s="96">
        <v>0.71</v>
      </c>
      <c r="K125" s="104">
        <v>0.5</v>
      </c>
      <c r="L125" s="4">
        <f>L124/L123</f>
        <v>0.61123511904761907</v>
      </c>
    </row>
    <row r="126" spans="1:12" ht="14.4" customHeight="1" x14ac:dyDescent="0.4">
      <c r="A126" s="187"/>
      <c r="B126" s="198" t="s">
        <v>63</v>
      </c>
      <c r="C126" s="17" t="s">
        <v>3</v>
      </c>
      <c r="D126" s="8">
        <v>2876</v>
      </c>
      <c r="E126" s="127">
        <v>995</v>
      </c>
      <c r="F126" s="142">
        <v>1534</v>
      </c>
      <c r="G126" s="22">
        <v>1452</v>
      </c>
      <c r="H126" s="142">
        <v>80</v>
      </c>
      <c r="I126" s="143">
        <v>446</v>
      </c>
      <c r="J126" s="144">
        <v>285</v>
      </c>
      <c r="K126" s="129">
        <v>292</v>
      </c>
      <c r="L126" s="60">
        <f>SUM(D126:K126)</f>
        <v>7960</v>
      </c>
    </row>
    <row r="127" spans="1:12" x14ac:dyDescent="0.4">
      <c r="A127" s="187"/>
      <c r="B127" s="196"/>
      <c r="C127" s="51" t="s">
        <v>0</v>
      </c>
      <c r="D127" s="6">
        <v>1572</v>
      </c>
      <c r="E127" s="130">
        <v>633</v>
      </c>
      <c r="F127" s="133">
        <v>916</v>
      </c>
      <c r="G127" s="11">
        <v>1152</v>
      </c>
      <c r="H127" s="133">
        <v>20</v>
      </c>
      <c r="I127" s="134">
        <v>318</v>
      </c>
      <c r="J127" s="131">
        <v>196</v>
      </c>
      <c r="K127" s="132">
        <v>174</v>
      </c>
      <c r="L127" s="154">
        <f>SUM(D127:K127)</f>
        <v>4981</v>
      </c>
    </row>
    <row r="128" spans="1:12" ht="15" thickBot="1" x14ac:dyDescent="0.45">
      <c r="A128" s="187"/>
      <c r="B128" s="196"/>
      <c r="C128" s="16" t="s">
        <v>4</v>
      </c>
      <c r="D128" s="54">
        <v>0.54700000000000004</v>
      </c>
      <c r="E128" s="34">
        <v>0.63600000000000001</v>
      </c>
      <c r="F128" s="145">
        <v>0.59699999999999998</v>
      </c>
      <c r="G128" s="56">
        <v>0.79300000000000004</v>
      </c>
      <c r="H128" s="145">
        <f>H127/H126</f>
        <v>0.25</v>
      </c>
      <c r="I128" s="146">
        <v>0.71299999999999997</v>
      </c>
      <c r="J128" s="147">
        <v>0.69</v>
      </c>
      <c r="K128" s="148">
        <v>0.6</v>
      </c>
      <c r="L128" s="4">
        <f>L127/L126</f>
        <v>0.62575376884422107</v>
      </c>
    </row>
    <row r="129" spans="1:12" ht="14.4" customHeight="1" x14ac:dyDescent="0.4">
      <c r="A129" s="187"/>
      <c r="B129" s="195" t="s">
        <v>68</v>
      </c>
      <c r="C129" s="50" t="s">
        <v>5</v>
      </c>
      <c r="D129" s="65">
        <v>2702</v>
      </c>
      <c r="E129" s="135">
        <v>1017</v>
      </c>
      <c r="F129" s="67">
        <v>1260</v>
      </c>
      <c r="G129" s="136">
        <v>1324</v>
      </c>
      <c r="H129" s="127">
        <v>75</v>
      </c>
      <c r="I129" s="127">
        <v>397</v>
      </c>
      <c r="J129" s="67">
        <v>351</v>
      </c>
      <c r="K129" s="137">
        <v>212</v>
      </c>
      <c r="L129" s="2">
        <f>SUM(D129:K129)</f>
        <v>7338</v>
      </c>
    </row>
    <row r="130" spans="1:12" x14ac:dyDescent="0.4">
      <c r="A130" s="187"/>
      <c r="B130" s="196"/>
      <c r="C130" s="51" t="s">
        <v>0</v>
      </c>
      <c r="D130" s="11">
        <v>1478</v>
      </c>
      <c r="E130" s="138">
        <v>651</v>
      </c>
      <c r="F130" s="68">
        <v>744</v>
      </c>
      <c r="G130" s="138">
        <v>1032</v>
      </c>
      <c r="H130" s="130">
        <v>9</v>
      </c>
      <c r="I130" s="134">
        <v>289</v>
      </c>
      <c r="J130" s="68">
        <v>261</v>
      </c>
      <c r="K130" s="132">
        <v>90</v>
      </c>
      <c r="L130" s="75">
        <f>SUM(D130:K130)</f>
        <v>4554</v>
      </c>
    </row>
    <row r="131" spans="1:12" ht="15" thickBot="1" x14ac:dyDescent="0.45">
      <c r="A131" s="187"/>
      <c r="B131" s="197"/>
      <c r="C131" s="52" t="s">
        <v>4</v>
      </c>
      <c r="D131" s="69">
        <v>0.54700000000000004</v>
      </c>
      <c r="E131" s="70">
        <v>0.64</v>
      </c>
      <c r="F131" s="71">
        <v>0.59</v>
      </c>
      <c r="G131" s="72">
        <v>0.77900000000000003</v>
      </c>
      <c r="H131" s="73">
        <f>H130/H129</f>
        <v>0.12</v>
      </c>
      <c r="I131" s="73">
        <v>0.72799999999999998</v>
      </c>
      <c r="J131" s="71">
        <v>0.74</v>
      </c>
      <c r="K131" s="107">
        <v>0.42</v>
      </c>
      <c r="L131" s="76">
        <f>L130/L129</f>
        <v>0.62060506950122651</v>
      </c>
    </row>
    <row r="132" spans="1:12" ht="14.4" customHeight="1" x14ac:dyDescent="0.4">
      <c r="A132" s="187"/>
      <c r="B132" s="195" t="s">
        <v>64</v>
      </c>
      <c r="C132" s="50" t="s">
        <v>5</v>
      </c>
      <c r="D132" s="5">
        <v>1175</v>
      </c>
      <c r="E132" s="127">
        <v>1056</v>
      </c>
      <c r="F132" s="165"/>
      <c r="G132" s="127">
        <v>373</v>
      </c>
      <c r="H132" s="127">
        <v>78</v>
      </c>
      <c r="I132" s="127">
        <v>314</v>
      </c>
      <c r="J132" s="162">
        <v>199</v>
      </c>
      <c r="K132" s="137">
        <v>118</v>
      </c>
      <c r="L132" s="2">
        <f>SUM(D132:K132)</f>
        <v>3313</v>
      </c>
    </row>
    <row r="133" spans="1:12" x14ac:dyDescent="0.4">
      <c r="A133" s="187"/>
      <c r="B133" s="196"/>
      <c r="C133" s="51" t="s">
        <v>0</v>
      </c>
      <c r="D133" s="6">
        <v>629</v>
      </c>
      <c r="E133" s="130">
        <v>691</v>
      </c>
      <c r="F133" s="166"/>
      <c r="G133" s="130">
        <v>324</v>
      </c>
      <c r="H133" s="130">
        <v>15</v>
      </c>
      <c r="I133" s="134">
        <v>245</v>
      </c>
      <c r="J133" s="163">
        <v>151</v>
      </c>
      <c r="K133" s="132">
        <v>77</v>
      </c>
      <c r="L133" s="75">
        <f>SUM(D133:K133)</f>
        <v>2132</v>
      </c>
    </row>
    <row r="134" spans="1:12" ht="15" thickBot="1" x14ac:dyDescent="0.45">
      <c r="A134" s="194"/>
      <c r="B134" s="197"/>
      <c r="C134" s="52" t="s">
        <v>4</v>
      </c>
      <c r="D134" s="7">
        <v>0.53500000000000003</v>
      </c>
      <c r="E134" s="34">
        <v>0.65400000000000003</v>
      </c>
      <c r="F134" s="167"/>
      <c r="G134" s="12">
        <v>0.86899999999999999</v>
      </c>
      <c r="H134" s="34">
        <f>H133/H132</f>
        <v>0.19230769230769232</v>
      </c>
      <c r="I134" s="34">
        <v>0.78</v>
      </c>
      <c r="J134" s="20">
        <v>0.76</v>
      </c>
      <c r="K134" s="104">
        <v>0.65</v>
      </c>
      <c r="L134" s="4">
        <f>L133/L132</f>
        <v>0.64352550558406274</v>
      </c>
    </row>
    <row r="135" spans="1:12" x14ac:dyDescent="0.4">
      <c r="A135" s="187" t="s">
        <v>60</v>
      </c>
      <c r="B135" s="188"/>
      <c r="C135" s="41" t="s">
        <v>5</v>
      </c>
      <c r="D135" s="42">
        <f>D120+D123+D126+D129+D132</f>
        <v>12827</v>
      </c>
      <c r="E135" s="149">
        <f>E120+E123+E126+E129+E132</f>
        <v>5208</v>
      </c>
      <c r="F135" s="42">
        <f t="shared" ref="F135:L135" si="22">F120+F123+F126+F129+F132</f>
        <v>5890</v>
      </c>
      <c r="G135" s="42">
        <f t="shared" si="22"/>
        <v>6094</v>
      </c>
      <c r="H135" s="42">
        <f t="shared" si="22"/>
        <v>400</v>
      </c>
      <c r="I135" s="42">
        <f t="shared" si="22"/>
        <v>1924</v>
      </c>
      <c r="J135" s="42">
        <f t="shared" si="22"/>
        <v>1304</v>
      </c>
      <c r="K135" s="42">
        <f t="shared" si="22"/>
        <v>1114</v>
      </c>
      <c r="L135" s="42">
        <f t="shared" si="22"/>
        <v>34761</v>
      </c>
    </row>
    <row r="136" spans="1:12" x14ac:dyDescent="0.4">
      <c r="A136" s="187"/>
      <c r="B136" s="188"/>
      <c r="C136" s="43" t="s">
        <v>0</v>
      </c>
      <c r="D136" s="44">
        <f>D121+D124+D127+D130+D133</f>
        <v>7025</v>
      </c>
      <c r="E136" s="150">
        <f>E121+E124+E127+E130+E133</f>
        <v>3327</v>
      </c>
      <c r="F136" s="44">
        <f t="shared" ref="F136:L136" si="23">F121+F124+F127+F130+F133</f>
        <v>3435</v>
      </c>
      <c r="G136" s="44">
        <f t="shared" si="23"/>
        <v>4788</v>
      </c>
      <c r="H136" s="44">
        <f t="shared" si="23"/>
        <v>83</v>
      </c>
      <c r="I136" s="44">
        <f t="shared" si="23"/>
        <v>1393</v>
      </c>
      <c r="J136" s="44">
        <f t="shared" si="23"/>
        <v>936</v>
      </c>
      <c r="K136" s="44">
        <f t="shared" si="23"/>
        <v>575</v>
      </c>
      <c r="L136" s="44">
        <f t="shared" si="23"/>
        <v>21562</v>
      </c>
    </row>
    <row r="137" spans="1:12" ht="15" thickBot="1" x14ac:dyDescent="0.45">
      <c r="A137" s="189"/>
      <c r="B137" s="190"/>
      <c r="C137" s="45" t="s">
        <v>4</v>
      </c>
      <c r="D137" s="46">
        <f t="shared" ref="D137:L137" si="24">D136/D135</f>
        <v>0.54767287752397287</v>
      </c>
      <c r="E137" s="46">
        <f t="shared" si="24"/>
        <v>0.63882488479262678</v>
      </c>
      <c r="F137" s="46">
        <f t="shared" si="24"/>
        <v>0.58319185059422751</v>
      </c>
      <c r="G137" s="46">
        <f t="shared" si="24"/>
        <v>0.78569084345257634</v>
      </c>
      <c r="H137" s="46">
        <f t="shared" si="24"/>
        <v>0.20749999999999999</v>
      </c>
      <c r="I137" s="46">
        <f t="shared" si="24"/>
        <v>0.72401247401247404</v>
      </c>
      <c r="J137" s="46">
        <f t="shared" si="24"/>
        <v>0.71779141104294475</v>
      </c>
      <c r="K137" s="46">
        <f t="shared" si="24"/>
        <v>0.51615798922800715</v>
      </c>
      <c r="L137" s="46">
        <f t="shared" si="24"/>
        <v>0.62029285693737235</v>
      </c>
    </row>
    <row r="138" spans="1:12" ht="15" thickBot="1" x14ac:dyDescent="0.45"/>
    <row r="139" spans="1:12" ht="30" customHeight="1" thickBot="1" x14ac:dyDescent="0.45">
      <c r="A139" s="191" t="s">
        <v>9</v>
      </c>
      <c r="B139" s="192"/>
      <c r="C139" s="38" t="s">
        <v>10</v>
      </c>
      <c r="D139" s="1" t="s">
        <v>2</v>
      </c>
      <c r="E139" s="1" t="s">
        <v>7</v>
      </c>
      <c r="F139" s="39" t="s">
        <v>8</v>
      </c>
      <c r="G139" s="40" t="s">
        <v>14</v>
      </c>
      <c r="H139" s="39" t="s">
        <v>6</v>
      </c>
      <c r="I139" s="40" t="s">
        <v>12</v>
      </c>
      <c r="J139" s="39" t="s">
        <v>13</v>
      </c>
      <c r="K139" s="101" t="s">
        <v>17</v>
      </c>
      <c r="L139" s="94" t="s">
        <v>1</v>
      </c>
    </row>
    <row r="140" spans="1:12" x14ac:dyDescent="0.4">
      <c r="A140" s="193" t="s">
        <v>65</v>
      </c>
      <c r="B140" s="195" t="s">
        <v>71</v>
      </c>
      <c r="C140" s="17" t="s">
        <v>3</v>
      </c>
      <c r="D140" s="118">
        <v>1320</v>
      </c>
      <c r="E140" s="165"/>
      <c r="F140" s="119">
        <v>1465</v>
      </c>
      <c r="G140" s="120">
        <v>974</v>
      </c>
      <c r="H140" s="165"/>
      <c r="I140" s="120">
        <v>113</v>
      </c>
      <c r="J140" s="119">
        <v>77</v>
      </c>
      <c r="K140" s="121">
        <v>86</v>
      </c>
      <c r="L140" s="122">
        <f>SUM(D140:K140)</f>
        <v>4035</v>
      </c>
    </row>
    <row r="141" spans="1:12" x14ac:dyDescent="0.4">
      <c r="A141" s="187"/>
      <c r="B141" s="196"/>
      <c r="C141" s="51" t="s">
        <v>0</v>
      </c>
      <c r="D141" s="123">
        <v>780</v>
      </c>
      <c r="E141" s="166"/>
      <c r="F141" s="124">
        <v>850</v>
      </c>
      <c r="G141" s="123">
        <v>767</v>
      </c>
      <c r="H141" s="166"/>
      <c r="I141" s="123">
        <v>75</v>
      </c>
      <c r="J141" s="124">
        <v>50</v>
      </c>
      <c r="K141" s="125">
        <v>34</v>
      </c>
      <c r="L141" s="126">
        <f>SUM(D141:K141)</f>
        <v>2556</v>
      </c>
    </row>
    <row r="142" spans="1:12" ht="15" thickBot="1" x14ac:dyDescent="0.45">
      <c r="A142" s="187"/>
      <c r="B142" s="197"/>
      <c r="C142" s="52" t="s">
        <v>4</v>
      </c>
      <c r="D142" s="117">
        <v>0.59099999999999997</v>
      </c>
      <c r="E142" s="167"/>
      <c r="F142" s="117">
        <v>0.57999999999999996</v>
      </c>
      <c r="G142" s="117">
        <v>0.78700000000000003</v>
      </c>
      <c r="H142" s="167"/>
      <c r="I142" s="117">
        <v>0.66400000000000003</v>
      </c>
      <c r="J142" s="117">
        <v>0.65</v>
      </c>
      <c r="K142" s="117">
        <v>0.4</v>
      </c>
      <c r="L142" s="112">
        <f>L141/L140</f>
        <v>0.63345724907063194</v>
      </c>
    </row>
    <row r="143" spans="1:12" x14ac:dyDescent="0.4">
      <c r="A143" s="187"/>
      <c r="B143" s="195" t="s">
        <v>72</v>
      </c>
      <c r="C143" s="50" t="s">
        <v>3</v>
      </c>
      <c r="D143" s="95">
        <v>2412</v>
      </c>
      <c r="E143" s="127">
        <v>1117</v>
      </c>
      <c r="F143" s="139">
        <v>1291</v>
      </c>
      <c r="G143" s="10">
        <v>1481</v>
      </c>
      <c r="H143" s="140">
        <v>87</v>
      </c>
      <c r="I143" s="140">
        <v>382</v>
      </c>
      <c r="J143" s="128">
        <v>226</v>
      </c>
      <c r="K143" s="129">
        <v>188</v>
      </c>
      <c r="L143" s="3">
        <f>SUM(D143:K143)</f>
        <v>7184</v>
      </c>
    </row>
    <row r="144" spans="1:12" x14ac:dyDescent="0.4">
      <c r="A144" s="187"/>
      <c r="B144" s="196"/>
      <c r="C144" s="51" t="s">
        <v>0</v>
      </c>
      <c r="D144" s="11">
        <v>1429</v>
      </c>
      <c r="E144" s="141">
        <v>773</v>
      </c>
      <c r="F144" s="89">
        <v>776</v>
      </c>
      <c r="G144" s="11">
        <v>1184</v>
      </c>
      <c r="H144" s="130">
        <v>16</v>
      </c>
      <c r="I144" s="130">
        <v>242</v>
      </c>
      <c r="J144" s="131">
        <v>141</v>
      </c>
      <c r="K144" s="132">
        <v>102</v>
      </c>
      <c r="L144" s="75">
        <f>SUM(D144:K144)</f>
        <v>4663</v>
      </c>
    </row>
    <row r="145" spans="1:12" ht="15" thickBot="1" x14ac:dyDescent="0.45">
      <c r="A145" s="187"/>
      <c r="B145" s="197"/>
      <c r="C145" s="52" t="s">
        <v>4</v>
      </c>
      <c r="D145" s="12">
        <v>0.59199999999999997</v>
      </c>
      <c r="E145" s="90">
        <v>0.629</v>
      </c>
      <c r="F145" s="91">
        <v>0.60099999999999998</v>
      </c>
      <c r="G145" s="12">
        <v>0.79900000000000004</v>
      </c>
      <c r="H145" s="92">
        <f>H144/H143</f>
        <v>0.18390804597701149</v>
      </c>
      <c r="I145" s="92">
        <v>0.63400000000000001</v>
      </c>
      <c r="J145" s="96">
        <v>0.62</v>
      </c>
      <c r="K145" s="104">
        <v>0.54</v>
      </c>
      <c r="L145" s="4">
        <f>L144/L143</f>
        <v>0.6490812917594655</v>
      </c>
    </row>
    <row r="146" spans="1:12" x14ac:dyDescent="0.4">
      <c r="A146" s="187"/>
      <c r="B146" s="198" t="s">
        <v>67</v>
      </c>
      <c r="C146" s="17" t="s">
        <v>3</v>
      </c>
      <c r="D146" s="8">
        <v>2032</v>
      </c>
      <c r="E146" s="127">
        <v>914</v>
      </c>
      <c r="F146" s="142">
        <v>1240</v>
      </c>
      <c r="G146" s="22">
        <v>1191</v>
      </c>
      <c r="H146" s="142">
        <v>70</v>
      </c>
      <c r="I146" s="143">
        <v>382</v>
      </c>
      <c r="J146" s="144">
        <v>215</v>
      </c>
      <c r="K146" s="129">
        <v>220</v>
      </c>
      <c r="L146" s="60">
        <f>SUM(D146:K146)</f>
        <v>6264</v>
      </c>
    </row>
    <row r="147" spans="1:12" x14ac:dyDescent="0.4">
      <c r="A147" s="187"/>
      <c r="B147" s="196"/>
      <c r="C147" s="51" t="s">
        <v>0</v>
      </c>
      <c r="D147" s="6">
        <v>1185</v>
      </c>
      <c r="E147" s="130">
        <v>603</v>
      </c>
      <c r="F147" s="133">
        <v>754</v>
      </c>
      <c r="G147" s="11">
        <v>955</v>
      </c>
      <c r="H147" s="133">
        <v>23</v>
      </c>
      <c r="I147" s="134">
        <v>242</v>
      </c>
      <c r="J147" s="131">
        <v>146</v>
      </c>
      <c r="K147" s="132">
        <v>162</v>
      </c>
      <c r="L147" s="154">
        <f>SUM(D147:K147)</f>
        <v>4070</v>
      </c>
    </row>
    <row r="148" spans="1:12" ht="15" thickBot="1" x14ac:dyDescent="0.45">
      <c r="A148" s="187"/>
      <c r="B148" s="196"/>
      <c r="C148" s="16" t="s">
        <v>4</v>
      </c>
      <c r="D148" s="54">
        <v>0.58299999999999996</v>
      </c>
      <c r="E148" s="34">
        <v>0.66</v>
      </c>
      <c r="F148" s="145">
        <v>0.60699999999999998</v>
      </c>
      <c r="G148" s="56">
        <v>0.80200000000000005</v>
      </c>
      <c r="H148" s="145">
        <f>H147/H146</f>
        <v>0.32857142857142857</v>
      </c>
      <c r="I148" s="146">
        <v>0.63400000000000001</v>
      </c>
      <c r="J148" s="147">
        <v>0.68</v>
      </c>
      <c r="K148" s="148">
        <v>0.74</v>
      </c>
      <c r="L148" s="4">
        <f>L147/L146</f>
        <v>0.64974457215836523</v>
      </c>
    </row>
    <row r="149" spans="1:12" x14ac:dyDescent="0.4">
      <c r="A149" s="187"/>
      <c r="B149" s="195" t="s">
        <v>69</v>
      </c>
      <c r="C149" s="50" t="s">
        <v>5</v>
      </c>
      <c r="D149" s="65">
        <v>2298</v>
      </c>
      <c r="E149" s="135">
        <v>889</v>
      </c>
      <c r="F149" s="67">
        <v>1111</v>
      </c>
      <c r="G149" s="136">
        <v>1240</v>
      </c>
      <c r="H149" s="127">
        <v>66</v>
      </c>
      <c r="I149" s="127">
        <v>487</v>
      </c>
      <c r="J149" s="67">
        <v>364</v>
      </c>
      <c r="K149" s="137">
        <v>189</v>
      </c>
      <c r="L149" s="2">
        <f>SUM(D149:K149)</f>
        <v>6644</v>
      </c>
    </row>
    <row r="150" spans="1:12" x14ac:dyDescent="0.4">
      <c r="A150" s="187"/>
      <c r="B150" s="196"/>
      <c r="C150" s="51" t="s">
        <v>0</v>
      </c>
      <c r="D150" s="11">
        <v>1467</v>
      </c>
      <c r="E150" s="138">
        <v>591</v>
      </c>
      <c r="F150" s="68">
        <v>710</v>
      </c>
      <c r="G150" s="138">
        <v>973</v>
      </c>
      <c r="H150" s="130">
        <v>12</v>
      </c>
      <c r="I150" s="134">
        <v>297</v>
      </c>
      <c r="J150" s="68">
        <v>239</v>
      </c>
      <c r="K150" s="132">
        <v>118</v>
      </c>
      <c r="L150" s="75">
        <f>SUM(D150:K150)</f>
        <v>4407</v>
      </c>
    </row>
    <row r="151" spans="1:12" ht="15" thickBot="1" x14ac:dyDescent="0.45">
      <c r="A151" s="187"/>
      <c r="B151" s="197"/>
      <c r="C151" s="52" t="s">
        <v>4</v>
      </c>
      <c r="D151" s="69">
        <v>0.63800000000000001</v>
      </c>
      <c r="E151" s="70">
        <v>0.66500000000000004</v>
      </c>
      <c r="F151" s="71">
        <v>0.63900000000000001</v>
      </c>
      <c r="G151" s="72">
        <v>0.78500000000000003</v>
      </c>
      <c r="H151" s="73">
        <f>H150/H149</f>
        <v>0.18181818181818182</v>
      </c>
      <c r="I151" s="73">
        <v>0.61</v>
      </c>
      <c r="J151" s="71">
        <v>0.66</v>
      </c>
      <c r="K151" s="107">
        <v>0.62</v>
      </c>
      <c r="L151" s="76">
        <f>L150/L149</f>
        <v>0.66330523780854911</v>
      </c>
    </row>
    <row r="152" spans="1:12" x14ac:dyDescent="0.4">
      <c r="A152" s="187"/>
      <c r="B152" s="199" t="s">
        <v>70</v>
      </c>
      <c r="C152" s="173" t="s">
        <v>5</v>
      </c>
      <c r="D152" s="178">
        <v>2674</v>
      </c>
      <c r="E152" s="168">
        <v>985</v>
      </c>
      <c r="F152" s="168">
        <v>1236</v>
      </c>
      <c r="G152" s="168">
        <v>1293</v>
      </c>
      <c r="H152" s="168">
        <v>71</v>
      </c>
      <c r="I152" s="168">
        <v>465</v>
      </c>
      <c r="J152" s="179">
        <v>397</v>
      </c>
      <c r="K152" s="174">
        <v>202</v>
      </c>
      <c r="L152" s="175">
        <f>SUM(D152:K152)</f>
        <v>7323</v>
      </c>
    </row>
    <row r="153" spans="1:12" x14ac:dyDescent="0.4">
      <c r="A153" s="187"/>
      <c r="B153" s="200"/>
      <c r="C153" s="169" t="s">
        <v>0</v>
      </c>
      <c r="D153" s="180">
        <v>1615</v>
      </c>
      <c r="E153" s="170">
        <v>667</v>
      </c>
      <c r="F153" s="170">
        <v>801</v>
      </c>
      <c r="G153" s="170">
        <v>1063</v>
      </c>
      <c r="H153" s="170">
        <v>14</v>
      </c>
      <c r="I153" s="172">
        <v>328</v>
      </c>
      <c r="J153" s="181">
        <v>263</v>
      </c>
      <c r="K153" s="171">
        <v>126</v>
      </c>
      <c r="L153" s="176">
        <f>SUM(D153:K153)</f>
        <v>4877</v>
      </c>
    </row>
    <row r="154" spans="1:12" ht="15" thickBot="1" x14ac:dyDescent="0.45">
      <c r="A154" s="194"/>
      <c r="B154" s="201"/>
      <c r="C154" s="177" t="s">
        <v>4</v>
      </c>
      <c r="D154" s="182">
        <v>0.60399999999999998</v>
      </c>
      <c r="E154" s="183">
        <v>0.67700000000000005</v>
      </c>
      <c r="F154" s="183">
        <v>0.64800000000000002</v>
      </c>
      <c r="G154" s="184">
        <v>0.82199999999999995</v>
      </c>
      <c r="H154" s="183">
        <f>H153/H152</f>
        <v>0.19718309859154928</v>
      </c>
      <c r="I154" s="183">
        <v>0.70499999999999996</v>
      </c>
      <c r="J154" s="185"/>
      <c r="K154" s="186">
        <v>0.62</v>
      </c>
      <c r="L154" s="184">
        <f>L153/L152</f>
        <v>0.66598388638536121</v>
      </c>
    </row>
    <row r="155" spans="1:12" x14ac:dyDescent="0.4">
      <c r="A155" s="187" t="s">
        <v>66</v>
      </c>
      <c r="B155" s="188"/>
      <c r="C155" s="41" t="s">
        <v>5</v>
      </c>
      <c r="D155" s="42">
        <f>D140+D143+D146+D149+D152</f>
        <v>10736</v>
      </c>
      <c r="E155" s="42">
        <f>E140+E143+E146+E149+E152</f>
        <v>3905</v>
      </c>
      <c r="F155" s="42">
        <f t="shared" ref="F155:L155" si="25">F140+F143+F146+F149+F152</f>
        <v>6343</v>
      </c>
      <c r="G155" s="42">
        <f t="shared" si="25"/>
        <v>6179</v>
      </c>
      <c r="H155" s="42">
        <f t="shared" ref="H155" si="26">H140+H143+H146+H149+H152</f>
        <v>294</v>
      </c>
      <c r="I155" s="42">
        <f t="shared" si="25"/>
        <v>1829</v>
      </c>
      <c r="J155" s="42">
        <f t="shared" si="25"/>
        <v>1279</v>
      </c>
      <c r="K155" s="42">
        <f t="shared" si="25"/>
        <v>885</v>
      </c>
      <c r="L155" s="42">
        <f t="shared" si="25"/>
        <v>31450</v>
      </c>
    </row>
    <row r="156" spans="1:12" x14ac:dyDescent="0.4">
      <c r="A156" s="187"/>
      <c r="B156" s="188"/>
      <c r="C156" s="43" t="s">
        <v>0</v>
      </c>
      <c r="D156" s="44">
        <f>D141+D144+D147+D150+D153</f>
        <v>6476</v>
      </c>
      <c r="E156" s="44">
        <f>E141+E144+E147+E150+E153</f>
        <v>2634</v>
      </c>
      <c r="F156" s="44">
        <f t="shared" ref="F156:L156" si="27">F141+F144+F147+F150+F153</f>
        <v>3891</v>
      </c>
      <c r="G156" s="44">
        <f t="shared" si="27"/>
        <v>4942</v>
      </c>
      <c r="H156" s="44">
        <f t="shared" ref="H156" si="28">H141+H144+H147+H150+H153</f>
        <v>65</v>
      </c>
      <c r="I156" s="44">
        <f t="shared" si="27"/>
        <v>1184</v>
      </c>
      <c r="J156" s="44">
        <f t="shared" si="27"/>
        <v>839</v>
      </c>
      <c r="K156" s="44">
        <f t="shared" si="27"/>
        <v>542</v>
      </c>
      <c r="L156" s="44">
        <f t="shared" si="27"/>
        <v>20573</v>
      </c>
    </row>
    <row r="157" spans="1:12" ht="15" thickBot="1" x14ac:dyDescent="0.45">
      <c r="A157" s="189"/>
      <c r="B157" s="190"/>
      <c r="C157" s="45" t="s">
        <v>4</v>
      </c>
      <c r="D157" s="46">
        <f t="shared" ref="D157:L157" si="29">D156/D155</f>
        <v>0.60320417287630401</v>
      </c>
      <c r="E157" s="46">
        <f t="shared" ref="E157" si="30">E156/E155</f>
        <v>0.67451984635083229</v>
      </c>
      <c r="F157" s="46">
        <f t="shared" si="29"/>
        <v>0.61343212990698404</v>
      </c>
      <c r="G157" s="46">
        <f t="shared" si="29"/>
        <v>0.79980579381776984</v>
      </c>
      <c r="H157" s="46">
        <f t="shared" ref="H157" si="31">H156/H155</f>
        <v>0.22108843537414966</v>
      </c>
      <c r="I157" s="46">
        <f t="shared" si="29"/>
        <v>0.647348277747403</v>
      </c>
      <c r="J157" s="46">
        <f t="shared" si="29"/>
        <v>0.65598123534010944</v>
      </c>
      <c r="K157" s="46">
        <f t="shared" si="29"/>
        <v>0.61242937853107349</v>
      </c>
      <c r="L157" s="46">
        <f t="shared" si="29"/>
        <v>0.6541494435612083</v>
      </c>
    </row>
    <row r="158" spans="1:12" ht="15" thickBot="1" x14ac:dyDescent="0.45"/>
    <row r="159" spans="1:12" ht="25.8" thickBot="1" x14ac:dyDescent="0.45">
      <c r="A159" s="191" t="s">
        <v>9</v>
      </c>
      <c r="B159" s="192"/>
      <c r="C159" s="38" t="s">
        <v>10</v>
      </c>
      <c r="D159" s="1" t="s">
        <v>2</v>
      </c>
      <c r="E159" s="1" t="s">
        <v>7</v>
      </c>
      <c r="F159" s="39" t="s">
        <v>8</v>
      </c>
      <c r="G159" s="40" t="s">
        <v>14</v>
      </c>
      <c r="H159" s="39" t="s">
        <v>6</v>
      </c>
      <c r="I159" s="40" t="s">
        <v>12</v>
      </c>
      <c r="J159" s="39" t="s">
        <v>13</v>
      </c>
      <c r="K159" s="101" t="s">
        <v>17</v>
      </c>
      <c r="L159" s="94" t="s">
        <v>1</v>
      </c>
    </row>
    <row r="160" spans="1:12" x14ac:dyDescent="0.4">
      <c r="A160" s="193" t="s">
        <v>73</v>
      </c>
      <c r="B160" s="199" t="s">
        <v>78</v>
      </c>
      <c r="C160" s="210" t="s">
        <v>3</v>
      </c>
      <c r="D160" s="211">
        <v>2571</v>
      </c>
      <c r="E160" s="168">
        <v>908</v>
      </c>
      <c r="F160" s="212">
        <v>1266</v>
      </c>
      <c r="G160" s="213">
        <v>1445</v>
      </c>
      <c r="H160" s="168">
        <v>72</v>
      </c>
      <c r="I160" s="213">
        <v>384</v>
      </c>
      <c r="J160" s="212">
        <v>343</v>
      </c>
      <c r="K160" s="214">
        <v>171</v>
      </c>
      <c r="L160" s="215">
        <f>SUM(D160:K160)</f>
        <v>7160</v>
      </c>
    </row>
    <row r="161" spans="1:12" x14ac:dyDescent="0.4">
      <c r="A161" s="187"/>
      <c r="B161" s="200"/>
      <c r="C161" s="169" t="s">
        <v>0</v>
      </c>
      <c r="D161" s="216">
        <v>1663</v>
      </c>
      <c r="E161" s="170">
        <v>628</v>
      </c>
      <c r="F161" s="217">
        <v>787</v>
      </c>
      <c r="G161" s="216">
        <v>1184</v>
      </c>
      <c r="H161" s="170">
        <v>20</v>
      </c>
      <c r="I161" s="216">
        <v>254</v>
      </c>
      <c r="J161" s="217">
        <v>199</v>
      </c>
      <c r="K161" s="218">
        <v>92</v>
      </c>
      <c r="L161" s="219">
        <f>SUM(D161:K161)</f>
        <v>4827</v>
      </c>
    </row>
    <row r="162" spans="1:12" ht="15" thickBot="1" x14ac:dyDescent="0.45">
      <c r="A162" s="187"/>
      <c r="B162" s="201"/>
      <c r="C162" s="177" t="s">
        <v>4</v>
      </c>
      <c r="D162" s="220">
        <v>0.64700000000000002</v>
      </c>
      <c r="E162" s="183">
        <v>0.69199999999999995</v>
      </c>
      <c r="F162" s="220">
        <v>0.62160000000000004</v>
      </c>
      <c r="G162" s="220">
        <v>0.81899999999999995</v>
      </c>
      <c r="H162" s="183">
        <f>H161/H160</f>
        <v>0.27777777777777779</v>
      </c>
      <c r="I162" s="220">
        <v>0.66100000000000003</v>
      </c>
      <c r="J162" s="220">
        <v>0.57999999999999996</v>
      </c>
      <c r="K162" s="220">
        <v>0.54</v>
      </c>
      <c r="L162" s="221">
        <f>L161/L160</f>
        <v>0.67416201117318431</v>
      </c>
    </row>
    <row r="163" spans="1:12" x14ac:dyDescent="0.4">
      <c r="A163" s="187"/>
      <c r="B163" s="195" t="s">
        <v>79</v>
      </c>
      <c r="C163" s="50" t="s">
        <v>3</v>
      </c>
      <c r="D163" s="95"/>
      <c r="E163" s="127"/>
      <c r="F163" s="139"/>
      <c r="G163" s="10"/>
      <c r="H163" s="140"/>
      <c r="I163" s="140"/>
      <c r="J163" s="128"/>
      <c r="K163" s="129"/>
      <c r="L163" s="3"/>
    </row>
    <row r="164" spans="1:12" x14ac:dyDescent="0.4">
      <c r="A164" s="187"/>
      <c r="B164" s="196"/>
      <c r="C164" s="51" t="s">
        <v>0</v>
      </c>
      <c r="D164" s="11"/>
      <c r="E164" s="141"/>
      <c r="F164" s="89"/>
      <c r="G164" s="11"/>
      <c r="H164" s="130"/>
      <c r="I164" s="130"/>
      <c r="J164" s="131"/>
      <c r="K164" s="132"/>
      <c r="L164" s="75"/>
    </row>
    <row r="165" spans="1:12" ht="15" thickBot="1" x14ac:dyDescent="0.45">
      <c r="A165" s="187"/>
      <c r="B165" s="197"/>
      <c r="C165" s="52" t="s">
        <v>4</v>
      </c>
      <c r="D165" s="12"/>
      <c r="E165" s="90"/>
      <c r="F165" s="91"/>
      <c r="G165" s="12"/>
      <c r="H165" s="92"/>
      <c r="I165" s="92"/>
      <c r="J165" s="96"/>
      <c r="K165" s="104"/>
      <c r="L165" s="4"/>
    </row>
    <row r="166" spans="1:12" x14ac:dyDescent="0.4">
      <c r="A166" s="187"/>
      <c r="B166" s="198" t="s">
        <v>75</v>
      </c>
      <c r="C166" s="17" t="s">
        <v>3</v>
      </c>
      <c r="D166" s="8"/>
      <c r="E166" s="127"/>
      <c r="F166" s="142"/>
      <c r="G166" s="22"/>
      <c r="H166" s="142"/>
      <c r="I166" s="143"/>
      <c r="J166" s="144"/>
      <c r="K166" s="129"/>
      <c r="L166" s="60"/>
    </row>
    <row r="167" spans="1:12" x14ac:dyDescent="0.4">
      <c r="A167" s="187"/>
      <c r="B167" s="196"/>
      <c r="C167" s="51" t="s">
        <v>0</v>
      </c>
      <c r="D167" s="6"/>
      <c r="E167" s="130"/>
      <c r="F167" s="133"/>
      <c r="G167" s="11"/>
      <c r="H167" s="133"/>
      <c r="I167" s="134"/>
      <c r="J167" s="131"/>
      <c r="K167" s="132"/>
      <c r="L167" s="154"/>
    </row>
    <row r="168" spans="1:12" ht="15" thickBot="1" x14ac:dyDescent="0.45">
      <c r="A168" s="187"/>
      <c r="B168" s="196"/>
      <c r="C168" s="16" t="s">
        <v>4</v>
      </c>
      <c r="D168" s="54"/>
      <c r="E168" s="34"/>
      <c r="F168" s="145"/>
      <c r="G168" s="56"/>
      <c r="H168" s="145"/>
      <c r="I168" s="146"/>
      <c r="J168" s="147"/>
      <c r="K168" s="148"/>
      <c r="L168" s="4"/>
    </row>
    <row r="169" spans="1:12" x14ac:dyDescent="0.4">
      <c r="A169" s="187"/>
      <c r="B169" s="195" t="s">
        <v>76</v>
      </c>
      <c r="C169" s="50" t="s">
        <v>5</v>
      </c>
      <c r="D169" s="65"/>
      <c r="E169" s="135"/>
      <c r="F169" s="67"/>
      <c r="G169" s="136"/>
      <c r="H169" s="127"/>
      <c r="I169" s="127"/>
      <c r="J169" s="67"/>
      <c r="K169" s="137"/>
      <c r="L169" s="2"/>
    </row>
    <row r="170" spans="1:12" x14ac:dyDescent="0.4">
      <c r="A170" s="187"/>
      <c r="B170" s="196"/>
      <c r="C170" s="51" t="s">
        <v>0</v>
      </c>
      <c r="D170" s="11"/>
      <c r="E170" s="138"/>
      <c r="F170" s="68"/>
      <c r="G170" s="138"/>
      <c r="H170" s="130"/>
      <c r="I170" s="134"/>
      <c r="J170" s="68"/>
      <c r="K170" s="132"/>
      <c r="L170" s="75"/>
    </row>
    <row r="171" spans="1:12" ht="15" thickBot="1" x14ac:dyDescent="0.45">
      <c r="A171" s="187"/>
      <c r="B171" s="197"/>
      <c r="C171" s="52" t="s">
        <v>4</v>
      </c>
      <c r="D171" s="69"/>
      <c r="E171" s="70"/>
      <c r="F171" s="71"/>
      <c r="G171" s="72"/>
      <c r="H171" s="73"/>
      <c r="I171" s="73"/>
      <c r="J171" s="71"/>
      <c r="K171" s="107"/>
      <c r="L171" s="76"/>
    </row>
    <row r="172" spans="1:12" x14ac:dyDescent="0.4">
      <c r="A172" s="187"/>
      <c r="B172" s="195" t="s">
        <v>77</v>
      </c>
      <c r="C172" s="50" t="s">
        <v>5</v>
      </c>
      <c r="D172" s="5"/>
      <c r="E172" s="127"/>
      <c r="F172" s="127"/>
      <c r="G172" s="127"/>
      <c r="H172" s="127"/>
      <c r="I172" s="127"/>
      <c r="J172" s="162"/>
      <c r="K172" s="137"/>
      <c r="L172" s="2"/>
    </row>
    <row r="173" spans="1:12" x14ac:dyDescent="0.4">
      <c r="A173" s="187"/>
      <c r="B173" s="196"/>
      <c r="C173" s="51" t="s">
        <v>0</v>
      </c>
      <c r="D173" s="6"/>
      <c r="E173" s="130"/>
      <c r="F173" s="130"/>
      <c r="G173" s="130"/>
      <c r="H173" s="130"/>
      <c r="I173" s="134"/>
      <c r="J173" s="163"/>
      <c r="K173" s="132"/>
      <c r="L173" s="75"/>
    </row>
    <row r="174" spans="1:12" ht="15" thickBot="1" x14ac:dyDescent="0.45">
      <c r="A174" s="194"/>
      <c r="B174" s="197"/>
      <c r="C174" s="52" t="s">
        <v>4</v>
      </c>
      <c r="D174" s="7"/>
      <c r="E174" s="34"/>
      <c r="F174" s="34"/>
      <c r="G174" s="12"/>
      <c r="H174" s="34"/>
      <c r="I174" s="34"/>
      <c r="J174" s="20"/>
      <c r="K174" s="104"/>
      <c r="L174" s="4"/>
    </row>
    <row r="175" spans="1:12" x14ac:dyDescent="0.4">
      <c r="A175" s="187" t="s">
        <v>74</v>
      </c>
      <c r="B175" s="188"/>
      <c r="C175" s="41" t="s">
        <v>5</v>
      </c>
      <c r="D175" s="42">
        <f>D160+D163+D166+D169+D172</f>
        <v>2571</v>
      </c>
      <c r="E175" s="42">
        <f>E160+E163+E166+E169+E172</f>
        <v>908</v>
      </c>
      <c r="F175" s="42">
        <f t="shared" ref="F175:L176" si="32">F160+F163+F166+F169+F172</f>
        <v>1266</v>
      </c>
      <c r="G175" s="42">
        <f t="shared" si="32"/>
        <v>1445</v>
      </c>
      <c r="H175" s="42">
        <f t="shared" si="32"/>
        <v>72</v>
      </c>
      <c r="I175" s="42">
        <f t="shared" si="32"/>
        <v>384</v>
      </c>
      <c r="J175" s="42">
        <f t="shared" si="32"/>
        <v>343</v>
      </c>
      <c r="K175" s="42">
        <f t="shared" si="32"/>
        <v>171</v>
      </c>
      <c r="L175" s="42">
        <f t="shared" si="32"/>
        <v>7160</v>
      </c>
    </row>
    <row r="176" spans="1:12" x14ac:dyDescent="0.4">
      <c r="A176" s="187"/>
      <c r="B176" s="188"/>
      <c r="C176" s="43" t="s">
        <v>0</v>
      </c>
      <c r="D176" s="44">
        <f>D161+D164+D167+D170+D173</f>
        <v>1663</v>
      </c>
      <c r="E176" s="44">
        <f>E161+E164+E167+E170+E173</f>
        <v>628</v>
      </c>
      <c r="F176" s="44">
        <f t="shared" ref="F176:G176" si="33">F161+F164+F167+F170+F173</f>
        <v>787</v>
      </c>
      <c r="G176" s="44">
        <f t="shared" si="33"/>
        <v>1184</v>
      </c>
      <c r="H176" s="44">
        <f t="shared" si="32"/>
        <v>20</v>
      </c>
      <c r="I176" s="44">
        <f t="shared" si="32"/>
        <v>254</v>
      </c>
      <c r="J176" s="44">
        <f t="shared" si="32"/>
        <v>199</v>
      </c>
      <c r="K176" s="44">
        <f t="shared" si="32"/>
        <v>92</v>
      </c>
      <c r="L176" s="44">
        <f t="shared" si="32"/>
        <v>4827</v>
      </c>
    </row>
    <row r="177" spans="1:12" ht="15" thickBot="1" x14ac:dyDescent="0.45">
      <c r="A177" s="189"/>
      <c r="B177" s="190"/>
      <c r="C177" s="45" t="s">
        <v>4</v>
      </c>
      <c r="D177" s="46">
        <f t="shared" ref="D177:L177" si="34">D176/D175</f>
        <v>0.64683002722675997</v>
      </c>
      <c r="E177" s="46">
        <f t="shared" si="34"/>
        <v>0.69162995594713661</v>
      </c>
      <c r="F177" s="46">
        <f t="shared" si="34"/>
        <v>0.62164296998420221</v>
      </c>
      <c r="G177" s="46">
        <f t="shared" si="34"/>
        <v>0.81937716262975779</v>
      </c>
      <c r="H177" s="46">
        <f t="shared" si="34"/>
        <v>0.27777777777777779</v>
      </c>
      <c r="I177" s="46">
        <f t="shared" si="34"/>
        <v>0.66145833333333337</v>
      </c>
      <c r="J177" s="46">
        <f t="shared" si="34"/>
        <v>0.58017492711370267</v>
      </c>
      <c r="K177" s="46">
        <f t="shared" si="34"/>
        <v>0.53801169590643272</v>
      </c>
      <c r="L177" s="46">
        <f t="shared" si="34"/>
        <v>0.67416201117318431</v>
      </c>
    </row>
  </sheetData>
  <mergeCells count="73">
    <mergeCell ref="A120:A134"/>
    <mergeCell ref="B132:B134"/>
    <mergeCell ref="A135:B137"/>
    <mergeCell ref="A119:B119"/>
    <mergeCell ref="B120:B122"/>
    <mergeCell ref="B123:B125"/>
    <mergeCell ref="B126:B128"/>
    <mergeCell ref="B129:B131"/>
    <mergeCell ref="A115:B117"/>
    <mergeCell ref="A102:B102"/>
    <mergeCell ref="A103:A114"/>
    <mergeCell ref="B103:B105"/>
    <mergeCell ref="B106:B108"/>
    <mergeCell ref="B109:B111"/>
    <mergeCell ref="B112:B114"/>
    <mergeCell ref="A98:B100"/>
    <mergeCell ref="A82:B82"/>
    <mergeCell ref="A83:A97"/>
    <mergeCell ref="B83:B85"/>
    <mergeCell ref="B86:B88"/>
    <mergeCell ref="B89:B91"/>
    <mergeCell ref="B92:B94"/>
    <mergeCell ref="B95:B97"/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  <mergeCell ref="A155:B157"/>
    <mergeCell ref="A139:B139"/>
    <mergeCell ref="A140:A154"/>
    <mergeCell ref="B140:B142"/>
    <mergeCell ref="B143:B145"/>
    <mergeCell ref="B146:B148"/>
    <mergeCell ref="B149:B151"/>
    <mergeCell ref="B152:B154"/>
    <mergeCell ref="A175:B177"/>
    <mergeCell ref="A159:B159"/>
    <mergeCell ref="A160:A174"/>
    <mergeCell ref="B160:B162"/>
    <mergeCell ref="B163:B165"/>
    <mergeCell ref="B166:B168"/>
    <mergeCell ref="B169:B171"/>
    <mergeCell ref="B172:B17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자료(9월2일주합계)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2024-09-19T06:37:03Z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