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0월23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9" l="1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I197" i="9" l="1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<sst xmlns="http://schemas.openxmlformats.org/spreadsheetml/2006/main" count="360" uniqueCount="84">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</sst>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1" fontId="5" fillId="7" borderId="10" xfId="2" applyFont="1" applyFill="1" applyBorder="1">
      <alignment vertical="center"/>
    </xf>
    <xf numFmtId="41" fontId="8" fillId="7" borderId="1" xfId="2" applyFont="1" applyFill="1" applyBorder="1" applyAlignment="1">
      <alignment vertical="center" wrapText="1"/>
    </xf>
    <xf numFmtId="41" fontId="8" fillId="7" borderId="10" xfId="2" applyFont="1" applyFill="1" applyBorder="1" applyAlignment="1">
      <alignment vertical="center" wrapText="1"/>
    </xf>
    <xf numFmtId="41" fontId="5" fillId="7" borderId="1" xfId="2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9" fontId="5" fillId="7" borderId="26" xfId="1" applyNumberFormat="1" applyFont="1" applyFill="1" applyBorder="1">
      <alignment vertical="center"/>
    </xf>
    <xf numFmtId="9" fontId="8" fillId="7" borderId="14" xfId="1" applyNumberFormat="1" applyFont="1" applyFill="1" applyBorder="1" applyAlignment="1">
      <alignment vertical="center" wrapText="1"/>
    </xf>
    <xf numFmtId="9" fontId="8" fillId="7" borderId="26" xfId="1" applyNumberFormat="1" applyFont="1" applyFill="1" applyBorder="1" applyAlignment="1">
      <alignment vertical="center" wrapText="1"/>
    </xf>
    <xf numFmtId="9" fontId="5" fillId="7" borderId="14" xfId="1" applyNumberFormat="1" applyFont="1" applyFill="1" applyBorder="1">
      <alignment vertical="center"/>
    </xf>
    <xf numFmtId="9" fontId="5" fillId="7" borderId="1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A183" workbookViewId="0">
      <selection activeCell="N194" sqref="N194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8" t="s">
        <v>11</v>
      </c>
      <c r="B1" s="279"/>
      <c r="C1" s="279"/>
      <c r="D1" s="275" t="s">
        <v>50</v>
      </c>
      <c r="E1" s="276"/>
      <c r="F1" s="276"/>
      <c r="G1" s="276"/>
      <c r="H1" s="276"/>
      <c r="I1" s="276"/>
      <c r="J1" s="276"/>
      <c r="K1" s="277"/>
      <c r="L1" s="124" t="s">
        <v>43</v>
      </c>
    </row>
    <row r="2" spans="1:12" ht="35.4" customHeight="1" thickBot="1" x14ac:dyDescent="0.45">
      <c r="A2" s="260" t="s">
        <v>9</v>
      </c>
      <c r="B2" s="261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71" t="s">
        <v>39</v>
      </c>
      <c r="B3" s="268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72"/>
      <c r="B4" s="266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72"/>
      <c r="B5" s="267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72"/>
      <c r="B6" s="265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72"/>
      <c r="B7" s="266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72"/>
      <c r="B8" s="266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72"/>
      <c r="B9" s="268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72"/>
      <c r="B10" s="266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72"/>
      <c r="B11" s="267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72"/>
      <c r="B12" s="268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72"/>
      <c r="B13" s="266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72"/>
      <c r="B14" s="267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72"/>
      <c r="B15" s="268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72"/>
      <c r="B16" s="266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73"/>
      <c r="B17" s="267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80" t="s">
        <v>36</v>
      </c>
      <c r="B18" s="281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80"/>
      <c r="B19" s="281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82"/>
      <c r="B20" s="283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60" t="s">
        <v>9</v>
      </c>
      <c r="B22" s="261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71" t="s">
        <v>37</v>
      </c>
      <c r="B23" s="268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72"/>
      <c r="B24" s="266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72"/>
      <c r="B25" s="267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72"/>
      <c r="B26" s="265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72"/>
      <c r="B27" s="266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72"/>
      <c r="B28" s="266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72"/>
      <c r="B29" s="268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72"/>
      <c r="B30" s="266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72"/>
      <c r="B31" s="267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72"/>
      <c r="B32" s="268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72"/>
      <c r="B33" s="266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72"/>
      <c r="B34" s="267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72"/>
      <c r="B35" s="284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72"/>
      <c r="B36" s="285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73"/>
      <c r="B37" s="286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6" t="s">
        <v>38</v>
      </c>
      <c r="B38" s="257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6"/>
      <c r="B39" s="257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58"/>
      <c r="B40" s="259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60" t="s">
        <v>9</v>
      </c>
      <c r="B42" s="261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71" t="s">
        <v>42</v>
      </c>
      <c r="B43" s="268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72"/>
      <c r="B44" s="266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72"/>
      <c r="B45" s="267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72"/>
      <c r="B46" s="265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72"/>
      <c r="B47" s="266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72"/>
      <c r="B48" s="266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72"/>
      <c r="B49" s="268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72"/>
      <c r="B50" s="266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72"/>
      <c r="B51" s="267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72"/>
      <c r="B52" s="268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72"/>
      <c r="B53" s="266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72"/>
      <c r="B54" s="267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72"/>
      <c r="B55" s="268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72"/>
      <c r="B56" s="266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73"/>
      <c r="B57" s="267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6" t="s">
        <v>38</v>
      </c>
      <c r="B58" s="257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6"/>
      <c r="B59" s="257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58"/>
      <c r="B60" s="259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60" t="s">
        <v>9</v>
      </c>
      <c r="B62" s="261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74" t="s">
        <v>40</v>
      </c>
      <c r="B63" s="268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72"/>
      <c r="B64" s="266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72"/>
      <c r="B65" s="267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72"/>
      <c r="B66" s="265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72"/>
      <c r="B67" s="266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72"/>
      <c r="B68" s="266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72"/>
      <c r="B69" s="268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72"/>
      <c r="B70" s="266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72"/>
      <c r="B71" s="267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72"/>
      <c r="B72" s="265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72"/>
      <c r="B73" s="266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73"/>
      <c r="B74" s="267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6" t="s">
        <v>38</v>
      </c>
      <c r="B75" s="257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6"/>
      <c r="B76" s="257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58"/>
      <c r="B77" s="259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60" t="s">
        <v>9</v>
      </c>
      <c r="B79" s="261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71" t="s">
        <v>44</v>
      </c>
      <c r="B80" s="268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72"/>
      <c r="B81" s="266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72"/>
      <c r="B82" s="267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72"/>
      <c r="B83" s="265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72"/>
      <c r="B84" s="266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72"/>
      <c r="B85" s="266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72"/>
      <c r="B86" s="268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72"/>
      <c r="B87" s="266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72"/>
      <c r="B88" s="267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72"/>
      <c r="B89" s="268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72"/>
      <c r="B90" s="266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72"/>
      <c r="B91" s="267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72"/>
      <c r="B92" s="268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72"/>
      <c r="B93" s="266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73"/>
      <c r="B94" s="266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69" t="s">
        <v>38</v>
      </c>
      <c r="B95" s="270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6"/>
      <c r="B96" s="257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58"/>
      <c r="B97" s="259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60" t="s">
        <v>9</v>
      </c>
      <c r="B99" s="261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62" t="s">
        <v>51</v>
      </c>
      <c r="B100" s="265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63"/>
      <c r="B101" s="266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63"/>
      <c r="B102" s="267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63"/>
      <c r="B103" s="265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63"/>
      <c r="B104" s="266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63"/>
      <c r="B105" s="266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63"/>
      <c r="B106" s="268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63"/>
      <c r="B107" s="266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63"/>
      <c r="B108" s="267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63"/>
      <c r="B109" s="268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63"/>
      <c r="B110" s="266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63"/>
      <c r="B111" s="267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63"/>
      <c r="B112" s="268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63"/>
      <c r="B113" s="266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64"/>
      <c r="B114" s="267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6" t="s">
        <v>38</v>
      </c>
      <c r="B115" s="257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6"/>
      <c r="B116" s="257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58"/>
      <c r="B117" s="259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60" t="s">
        <v>9</v>
      </c>
      <c r="B119" s="261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62" t="s">
        <v>57</v>
      </c>
      <c r="B120" s="265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63"/>
      <c r="B121" s="266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63"/>
      <c r="B122" s="267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63"/>
      <c r="B123" s="265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63"/>
      <c r="B124" s="266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63"/>
      <c r="B125" s="266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63"/>
      <c r="B126" s="268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63"/>
      <c r="B127" s="266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63"/>
      <c r="B128" s="267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63"/>
      <c r="B129" s="268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63"/>
      <c r="B130" s="266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63"/>
      <c r="B131" s="267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63"/>
      <c r="B132" s="268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63"/>
      <c r="B133" s="266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64"/>
      <c r="B134" s="267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6" t="s">
        <v>38</v>
      </c>
      <c r="B135" s="257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6"/>
      <c r="B136" s="257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58"/>
      <c r="B137" s="259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60" t="s">
        <v>9</v>
      </c>
      <c r="B139" s="261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62" t="s">
        <v>65</v>
      </c>
      <c r="B140" s="265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63"/>
      <c r="B141" s="266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63"/>
      <c r="B142" s="267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63"/>
      <c r="B143" s="265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63"/>
      <c r="B144" s="266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63"/>
      <c r="B145" s="266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63"/>
      <c r="B146" s="268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63"/>
      <c r="B147" s="266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63"/>
      <c r="B148" s="267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63"/>
      <c r="B149" s="268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63"/>
      <c r="B150" s="266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63"/>
      <c r="B151" s="267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63"/>
      <c r="B152" s="268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63"/>
      <c r="B153" s="266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64"/>
      <c r="B154" s="267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56" t="s">
        <v>38</v>
      </c>
      <c r="B155" s="257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56"/>
      <c r="B156" s="257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58"/>
      <c r="B157" s="259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60" t="s">
        <v>9</v>
      </c>
      <c r="B159" s="261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62" t="s">
        <v>71</v>
      </c>
      <c r="B160" s="265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63"/>
      <c r="B161" s="266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63"/>
      <c r="B162" s="267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63"/>
      <c r="B163" s="265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63"/>
      <c r="B164" s="266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63"/>
      <c r="B165" s="266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63"/>
      <c r="B166" s="268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63"/>
      <c r="B167" s="266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63"/>
      <c r="B168" s="267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63"/>
      <c r="B169" s="268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63"/>
      <c r="B170" s="266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63"/>
      <c r="B171" s="267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63"/>
      <c r="B172" s="268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63"/>
      <c r="B173" s="266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64"/>
      <c r="B174" s="267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56" t="s">
        <v>38</v>
      </c>
      <c r="B175" s="257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56"/>
      <c r="B176" s="257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58"/>
      <c r="B177" s="259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60" t="s">
        <v>9</v>
      </c>
      <c r="B179" s="261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62" t="s">
        <v>77</v>
      </c>
      <c r="B180" s="265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63"/>
      <c r="B181" s="266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63"/>
      <c r="B182" s="267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63"/>
      <c r="B183" s="265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263"/>
      <c r="B184" s="266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263"/>
      <c r="B185" s="266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263"/>
      <c r="B186" s="268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182</v>
      </c>
      <c r="L186" s="82">
        <f>SUM(D186:K186)</f>
        <v>7409</v>
      </c>
    </row>
    <row r="187" spans="1:12" x14ac:dyDescent="0.4">
      <c r="A187" s="263"/>
      <c r="B187" s="266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121</v>
      </c>
      <c r="L187" s="84">
        <f>SUM(D187:K187)</f>
        <v>4895</v>
      </c>
    </row>
    <row r="188" spans="1:12" ht="15" thickBot="1" x14ac:dyDescent="0.45">
      <c r="A188" s="263"/>
      <c r="B188" s="267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0.66</v>
      </c>
      <c r="L188" s="57">
        <f>L187/L186</f>
        <v>0.66068295316506953</v>
      </c>
    </row>
    <row r="189" spans="1:12" x14ac:dyDescent="0.4">
      <c r="A189" s="263"/>
      <c r="B189" s="288" t="s">
        <v>81</v>
      </c>
      <c r="C189" s="289" t="s">
        <v>5</v>
      </c>
      <c r="D189" s="290">
        <v>3199</v>
      </c>
      <c r="E189" s="291">
        <v>759</v>
      </c>
      <c r="F189" s="292">
        <v>1521</v>
      </c>
      <c r="G189" s="291">
        <v>1790</v>
      </c>
      <c r="H189" s="292">
        <v>68</v>
      </c>
      <c r="I189" s="291">
        <v>282</v>
      </c>
      <c r="J189" s="292">
        <v>297</v>
      </c>
      <c r="K189" s="291">
        <v>95</v>
      </c>
      <c r="L189" s="293">
        <f>SUM(D189:K189)</f>
        <v>8011</v>
      </c>
    </row>
    <row r="190" spans="1:12" x14ac:dyDescent="0.4">
      <c r="A190" s="263"/>
      <c r="B190" s="294"/>
      <c r="C190" s="251" t="s">
        <v>0</v>
      </c>
      <c r="D190" s="248">
        <v>1963</v>
      </c>
      <c r="E190" s="252">
        <v>533</v>
      </c>
      <c r="F190" s="287">
        <v>880</v>
      </c>
      <c r="G190" s="252">
        <v>1269</v>
      </c>
      <c r="H190" s="287">
        <v>17</v>
      </c>
      <c r="I190" s="254">
        <v>128</v>
      </c>
      <c r="J190" s="253">
        <v>223</v>
      </c>
      <c r="K190" s="254">
        <v>72</v>
      </c>
      <c r="L190" s="255">
        <f>SUM(D190:K190)</f>
        <v>5085</v>
      </c>
    </row>
    <row r="191" spans="1:12" ht="15" thickBot="1" x14ac:dyDescent="0.45">
      <c r="A191" s="263"/>
      <c r="B191" s="295"/>
      <c r="C191" s="296" t="s">
        <v>4</v>
      </c>
      <c r="D191" s="297">
        <v>0.61399999999999999</v>
      </c>
      <c r="E191" s="298">
        <v>0.70199999999999996</v>
      </c>
      <c r="F191" s="299">
        <v>0.57799999999999996</v>
      </c>
      <c r="G191" s="300">
        <v>0.70899999999999996</v>
      </c>
      <c r="H191" s="299">
        <v>0.25</v>
      </c>
      <c r="I191" s="298">
        <v>0.45400000000000001</v>
      </c>
      <c r="J191" s="299">
        <v>0.75</v>
      </c>
      <c r="K191" s="298">
        <v>0.76</v>
      </c>
      <c r="L191" s="301">
        <f>L190/L189</f>
        <v>0.63475221570340778</v>
      </c>
    </row>
    <row r="192" spans="1:12" x14ac:dyDescent="0.4">
      <c r="A192" s="263"/>
      <c r="B192" s="268" t="s">
        <v>82</v>
      </c>
      <c r="C192" s="213" t="s">
        <v>5</v>
      </c>
      <c r="D192" s="205"/>
      <c r="E192" s="29"/>
      <c r="F192" s="29"/>
      <c r="G192" s="24"/>
      <c r="H192" s="205"/>
      <c r="I192" s="29"/>
      <c r="J192" s="30"/>
      <c r="K192" s="29"/>
      <c r="L192" s="82"/>
    </row>
    <row r="193" spans="1:12" x14ac:dyDescent="0.4">
      <c r="A193" s="263"/>
      <c r="B193" s="266"/>
      <c r="C193" s="210" t="s">
        <v>0</v>
      </c>
      <c r="D193" s="203"/>
      <c r="E193" s="31"/>
      <c r="F193" s="31"/>
      <c r="G193" s="26"/>
      <c r="H193" s="203"/>
      <c r="I193" s="31"/>
      <c r="J193" s="32"/>
      <c r="K193" s="31"/>
      <c r="L193" s="84"/>
    </row>
    <row r="194" spans="1:12" ht="15" thickBot="1" x14ac:dyDescent="0.45">
      <c r="A194" s="264"/>
      <c r="B194" s="267"/>
      <c r="C194" s="211" t="s">
        <v>4</v>
      </c>
      <c r="D194" s="245"/>
      <c r="E194" s="149"/>
      <c r="F194" s="247"/>
      <c r="G194" s="246"/>
      <c r="H194" s="245"/>
      <c r="I194" s="149"/>
      <c r="J194" s="34"/>
      <c r="K194" s="149"/>
      <c r="L194" s="57"/>
    </row>
    <row r="195" spans="1:12" x14ac:dyDescent="0.4">
      <c r="A195" s="256" t="s">
        <v>38</v>
      </c>
      <c r="B195" s="257"/>
      <c r="C195" s="214" t="s">
        <v>5</v>
      </c>
      <c r="D195" s="206">
        <f>D180+D183+D186+D189+D192</f>
        <v>10728</v>
      </c>
      <c r="E195" s="217">
        <f>E180+E183+E186+E189+E192</f>
        <v>2576</v>
      </c>
      <c r="F195" s="206">
        <f t="shared" ref="F195:L195" si="60">F180+F183+F186+F189+F192</f>
        <v>5567</v>
      </c>
      <c r="G195" s="19">
        <f t="shared" si="60"/>
        <v>4914</v>
      </c>
      <c r="H195" s="206">
        <f t="shared" si="60"/>
        <v>266</v>
      </c>
      <c r="I195" s="130">
        <f t="shared" si="60"/>
        <v>1274</v>
      </c>
      <c r="J195" s="219">
        <f t="shared" si="60"/>
        <v>907</v>
      </c>
      <c r="K195" s="183">
        <f t="shared" si="60"/>
        <v>555</v>
      </c>
      <c r="L195" s="238">
        <f t="shared" si="60"/>
        <v>26787</v>
      </c>
    </row>
    <row r="196" spans="1:12" x14ac:dyDescent="0.4">
      <c r="A196" s="256"/>
      <c r="B196" s="257"/>
      <c r="C196" s="215" t="s">
        <v>0</v>
      </c>
      <c r="D196" s="207">
        <f>D181+D184+D187+D190+D193</f>
        <v>6624</v>
      </c>
      <c r="E196" s="218">
        <f>E181+E184+E187+E190+E193</f>
        <v>1811</v>
      </c>
      <c r="F196" s="207">
        <f t="shared" ref="F196:L196" si="61">F181+F184+F187+F190+F193</f>
        <v>3412</v>
      </c>
      <c r="G196" s="21">
        <f t="shared" si="61"/>
        <v>3654</v>
      </c>
      <c r="H196" s="207">
        <f t="shared" si="61"/>
        <v>94</v>
      </c>
      <c r="I196" s="133">
        <f t="shared" si="61"/>
        <v>612</v>
      </c>
      <c r="J196" s="220">
        <f t="shared" si="61"/>
        <v>663</v>
      </c>
      <c r="K196" s="184">
        <f t="shared" si="61"/>
        <v>363</v>
      </c>
      <c r="L196" s="21">
        <f t="shared" si="61"/>
        <v>17233</v>
      </c>
    </row>
    <row r="197" spans="1:12" ht="15" thickBot="1" x14ac:dyDescent="0.45">
      <c r="A197" s="258"/>
      <c r="B197" s="259"/>
      <c r="C197" s="216" t="s">
        <v>4</v>
      </c>
      <c r="D197" s="185">
        <f>D196/D195</f>
        <v>0.6174496644295302</v>
      </c>
      <c r="E197" s="86" t="s">
        <v>83</v>
      </c>
      <c r="F197" s="185">
        <f t="shared" ref="F197:I197" si="62">F196/F195</f>
        <v>0.6128974312915394</v>
      </c>
      <c r="G197" s="86">
        <f t="shared" si="62"/>
        <v>0.74358974358974361</v>
      </c>
      <c r="H197" s="185">
        <f t="shared" si="62"/>
        <v>0.35338345864661652</v>
      </c>
      <c r="I197" s="168">
        <f t="shared" si="62"/>
        <v>0.48037676609105179</v>
      </c>
      <c r="J197" s="185">
        <f>J196/J195</f>
        <v>0.73098125689084892</v>
      </c>
      <c r="K197" s="110">
        <v>0.72</v>
      </c>
      <c r="L197" s="221">
        <f>L196/L195</f>
        <v>0.64333445327957595</v>
      </c>
    </row>
  </sheetData>
  <mergeCells count="81"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A95:B97"/>
    <mergeCell ref="A79:B79"/>
    <mergeCell ref="A80:A94"/>
    <mergeCell ref="B80:B82"/>
    <mergeCell ref="B83:B85"/>
    <mergeCell ref="B86:B88"/>
    <mergeCell ref="B89:B91"/>
    <mergeCell ref="B92:B9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159:B159"/>
    <mergeCell ref="A160:A174"/>
    <mergeCell ref="B160:B162"/>
    <mergeCell ref="B163:B165"/>
    <mergeCell ref="B166:B168"/>
    <mergeCell ref="B169:B171"/>
    <mergeCell ref="B172:B174"/>
    <mergeCell ref="A195:B197"/>
    <mergeCell ref="A179:B179"/>
    <mergeCell ref="A180:A194"/>
    <mergeCell ref="B180:B182"/>
    <mergeCell ref="B183:B185"/>
    <mergeCell ref="B186:B188"/>
    <mergeCell ref="B189:B191"/>
    <mergeCell ref="B192:B19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자료(10월23일주실적Upload)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2023-11-07T05:51:56Z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