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196F6B43-D05C-4238-BD65-181CFB9B62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년7월데이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1" l="1"/>
  <c r="I36" i="1"/>
  <c r="H36" i="1"/>
  <c r="P41" i="1" l="1"/>
  <c r="G36" i="1"/>
  <c r="F36" i="1"/>
  <c r="E36" i="1"/>
  <c r="P34" i="1" l="1"/>
  <c r="P36" i="1"/>
  <c r="P35" i="1"/>
  <c r="P20" i="1"/>
  <c r="P19" i="1"/>
  <c r="P6" i="1"/>
  <c r="D36" i="1"/>
  <c r="P21" i="1" l="1"/>
  <c r="P17" i="1"/>
  <c r="P16" i="1"/>
  <c r="P31" i="1" l="1"/>
  <c r="P32" i="1"/>
  <c r="O33" i="1"/>
  <c r="P33" i="1" l="1"/>
  <c r="P40" i="1"/>
  <c r="P5" i="1"/>
  <c r="N33" i="1"/>
  <c r="P18" i="1" l="1"/>
  <c r="M33" i="1"/>
  <c r="M18" i="1"/>
  <c r="P24" i="1" l="1"/>
  <c r="P25" i="1"/>
  <c r="P28" i="1"/>
  <c r="P29" i="1"/>
  <c r="P22" i="1"/>
  <c r="L18" i="1" l="1"/>
  <c r="L33" i="1"/>
  <c r="K33" i="1" l="1"/>
  <c r="J33" i="1" l="1"/>
  <c r="I33" i="1"/>
  <c r="H33" i="1" l="1"/>
  <c r="G33" i="1" l="1"/>
  <c r="F33" i="1" l="1"/>
  <c r="E33" i="1" l="1"/>
  <c r="D33" i="1" l="1"/>
  <c r="O30" i="1" l="1"/>
  <c r="P14" i="1" l="1"/>
  <c r="P13" i="1"/>
  <c r="P4" i="1"/>
  <c r="N30" i="1"/>
  <c r="P15" i="1" l="1"/>
  <c r="M30" i="1"/>
  <c r="L30" i="1" l="1"/>
  <c r="K30" i="1" l="1"/>
  <c r="J30" i="1" l="1"/>
  <c r="J26" i="1"/>
  <c r="J23" i="1"/>
  <c r="P38" i="1" l="1"/>
  <c r="I30" i="1"/>
  <c r="H30" i="1"/>
  <c r="G30" i="1"/>
  <c r="F30" i="1"/>
  <c r="O27" i="1"/>
  <c r="P27" i="1" s="1"/>
  <c r="N26" i="1"/>
  <c r="M26" i="1"/>
  <c r="L26" i="1"/>
  <c r="K26" i="1"/>
  <c r="I26" i="1"/>
  <c r="H26" i="1"/>
  <c r="G26" i="1"/>
  <c r="F26" i="1"/>
  <c r="E26" i="1"/>
  <c r="D26" i="1"/>
  <c r="O23" i="1"/>
  <c r="N23" i="1"/>
  <c r="M23" i="1"/>
  <c r="L23" i="1"/>
  <c r="K23" i="1"/>
  <c r="I23" i="1"/>
  <c r="H23" i="1"/>
  <c r="G23" i="1"/>
  <c r="F23" i="1"/>
  <c r="E23" i="1"/>
  <c r="D23" i="1"/>
  <c r="P3" i="1"/>
  <c r="P26" i="1" l="1"/>
  <c r="P30" i="1"/>
  <c r="P23" i="1"/>
</calcChain>
</file>

<file path=xl/sharedStrings.xml><?xml version="1.0" encoding="utf-8"?>
<sst xmlns="http://schemas.openxmlformats.org/spreadsheetml/2006/main" count="88" uniqueCount="44">
  <si>
    <t>낙찰율 (당월)</t>
  </si>
  <si>
    <t>중고차
거래 대수</t>
  </si>
  <si>
    <t>경매
낙찰 대수</t>
  </si>
  <si>
    <t>신차 
등록 대수</t>
  </si>
  <si>
    <t>총합계</t>
  </si>
  <si>
    <t>내역</t>
  </si>
  <si>
    <t>11월</t>
  </si>
  <si>
    <t>3월</t>
  </si>
  <si>
    <t>8월</t>
  </si>
  <si>
    <t>구분</t>
  </si>
  <si>
    <t>1월</t>
  </si>
  <si>
    <t>2월</t>
  </si>
  <si>
    <t>4월</t>
  </si>
  <si>
    <t>5월</t>
  </si>
  <si>
    <t>10월</t>
  </si>
  <si>
    <t>6월</t>
  </si>
  <si>
    <t>12월</t>
  </si>
  <si>
    <t>9월</t>
  </si>
  <si>
    <t>경매출품대수</t>
  </si>
  <si>
    <t>낙찰대수</t>
  </si>
  <si>
    <t>사업자 거래</t>
  </si>
  <si>
    <t>합계(누계)</t>
  </si>
  <si>
    <t>2022년</t>
  </si>
  <si>
    <t>2021년</t>
  </si>
  <si>
    <t>당사자 거래</t>
  </si>
  <si>
    <t>낙찰율(%)</t>
  </si>
  <si>
    <t>2023년</t>
  </si>
  <si>
    <t>2023년</t>
    <phoneticPr fontId="5" type="noConversion"/>
  </si>
  <si>
    <t>수출대수</t>
    <phoneticPr fontId="5" type="noConversion"/>
  </si>
  <si>
    <t>[ 데이터 출처 ]</t>
    <phoneticPr fontId="5" type="noConversion"/>
  </si>
  <si>
    <t xml:space="preserve">1. 신차 등록대수 </t>
    <phoneticPr fontId="5" type="noConversion"/>
  </si>
  <si>
    <r>
      <t>국토교통부 자동차</t>
    </r>
    <r>
      <rPr>
        <sz val="11"/>
        <color rgb="FF000000"/>
        <rFont val="맑은 고딕"/>
        <family val="3"/>
        <charset val="129"/>
      </rPr>
      <t xml:space="preserve"> 등록현황</t>
    </r>
    <phoneticPr fontId="5" type="noConversion"/>
  </si>
  <si>
    <r>
      <t xml:space="preserve">전국자동차경매장협회 </t>
    </r>
    <r>
      <rPr>
        <sz val="11"/>
        <color rgb="FF000000"/>
        <rFont val="맑은 고딕"/>
        <family val="3"/>
        <charset val="129"/>
      </rPr>
      <t>(KAAA)</t>
    </r>
    <phoneticPr fontId="5" type="noConversion"/>
  </si>
  <si>
    <t>3. 중고차 거래대수</t>
    <phoneticPr fontId="5" type="noConversion"/>
  </si>
  <si>
    <t>4. 수출대수</t>
    <phoneticPr fontId="5" type="noConversion"/>
  </si>
  <si>
    <r>
      <t>무역협회 품목별</t>
    </r>
    <r>
      <rPr>
        <sz val="11"/>
        <color rgb="FF000000"/>
        <rFont val="맑은 고딕"/>
        <family val="3"/>
        <charset val="129"/>
      </rPr>
      <t xml:space="preserve"> 수출통계</t>
    </r>
    <phoneticPr fontId="5" type="noConversion"/>
  </si>
  <si>
    <t>2024년</t>
  </si>
  <si>
    <t>2024년</t>
    <phoneticPr fontId="5" type="noConversion"/>
  </si>
  <si>
    <t>한국 전체 시장 합계</t>
    <phoneticPr fontId="5" type="noConversion"/>
  </si>
  <si>
    <t>한국 전체 시장 합계</t>
    <phoneticPr fontId="5" type="noConversion"/>
  </si>
  <si>
    <t>2025년</t>
  </si>
  <si>
    <t>2025년</t>
    <phoneticPr fontId="5" type="noConversion"/>
  </si>
  <si>
    <t>2. 경매 관련 데이터</t>
    <phoneticPr fontId="5" type="noConversion"/>
  </si>
  <si>
    <t>7월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</si>
</sst>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4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HY그래픽M"/>
      <family val="1"/>
      <charset val="129"/>
    </font>
    <font>
      <b/>
      <sz val="12"/>
      <color rgb="FF000000"/>
      <name val="맑은 고딕"/>
      <family val="3"/>
      <charset val="129"/>
    </font>
    <font>
      <b/>
      <sz val="12"/>
      <color rgb="FF000000"/>
      <name val="HY그래픽M"/>
      <family val="1"/>
      <charset val="129"/>
    </font>
    <font>
      <b/>
      <sz val="12"/>
      <name val="HY그래픽M"/>
      <family val="1"/>
      <charset val="129"/>
    </font>
    <font>
      <sz val="12"/>
      <color rgb="FF000000"/>
      <name val="HY그래픽M"/>
      <family val="1"/>
      <charset val="129"/>
    </font>
    <font>
      <b/>
      <sz val="11"/>
      <color theme="1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9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1" fontId="2" fillId="4" borderId="26" xfId="2" applyNumberFormat="1" applyFont="1" applyFill="1" applyBorder="1" applyAlignment="1">
      <alignment horizontal="right" vertical="center"/>
    </xf>
    <xf numFmtId="41" fontId="2" fillId="4" borderId="20" xfId="2" applyNumberFormat="1" applyFont="1" applyFill="1" applyBorder="1" applyAlignment="1">
      <alignment horizontal="right" vertical="center"/>
    </xf>
    <xf numFmtId="41" fontId="2" fillId="0" borderId="20" xfId="2" applyNumberFormat="1" applyFont="1" applyBorder="1" applyAlignment="1">
      <alignment horizontal="right" vertical="center"/>
    </xf>
    <xf numFmtId="41" fontId="2" fillId="4" borderId="13" xfId="2" applyNumberFormat="1" applyFont="1" applyFill="1" applyBorder="1" applyAlignment="1">
      <alignment horizontal="right" vertical="center"/>
    </xf>
    <xf numFmtId="41" fontId="2" fillId="4" borderId="14" xfId="2" applyNumberFormat="1" applyFont="1" applyFill="1" applyBorder="1" applyAlignment="1">
      <alignment horizontal="right" vertical="center"/>
    </xf>
    <xf numFmtId="41" fontId="2" fillId="0" borderId="14" xfId="2" applyNumberFormat="1" applyFont="1" applyBorder="1" applyAlignment="1">
      <alignment horizontal="right" vertical="center"/>
    </xf>
    <xf numFmtId="41" fontId="2" fillId="4" borderId="2" xfId="0" applyNumberFormat="1" applyFont="1" applyFill="1" applyBorder="1" applyAlignment="1">
      <alignment horizontal="right" vertical="center" wrapText="1"/>
    </xf>
    <xf numFmtId="41" fontId="2" fillId="4" borderId="12" xfId="0" applyNumberFormat="1" applyFont="1" applyFill="1" applyBorder="1" applyAlignment="1">
      <alignment horizontal="right" vertical="center" wrapText="1"/>
    </xf>
    <xf numFmtId="41" fontId="2" fillId="4" borderId="4" xfId="0" applyNumberFormat="1" applyFont="1" applyFill="1" applyBorder="1" applyAlignment="1">
      <alignment horizontal="right" vertical="center" wrapText="1"/>
    </xf>
    <xf numFmtId="9" fontId="2" fillId="4" borderId="4" xfId="1" applyFont="1" applyFill="1" applyBorder="1" applyAlignment="1">
      <alignment horizontal="right" vertical="center" wrapText="1"/>
    </xf>
    <xf numFmtId="41" fontId="2" fillId="4" borderId="12" xfId="2" applyNumberFormat="1" applyFont="1" applyFill="1" applyBorder="1" applyAlignment="1">
      <alignment horizontal="right" vertical="center"/>
    </xf>
    <xf numFmtId="41" fontId="2" fillId="4" borderId="4" xfId="2" applyNumberFormat="1" applyFont="1" applyFill="1" applyBorder="1" applyAlignment="1">
      <alignment horizontal="right" vertical="center"/>
    </xf>
    <xf numFmtId="3" fontId="2" fillId="4" borderId="2" xfId="2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4" borderId="24" xfId="0" applyNumberFormat="1" applyFont="1" applyFill="1" applyBorder="1" applyAlignment="1">
      <alignment horizontal="right" vertical="center"/>
    </xf>
    <xf numFmtId="3" fontId="2" fillId="4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2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4" borderId="35" xfId="2" applyNumberFormat="1" applyFont="1" applyFill="1" applyBorder="1" applyAlignment="1">
      <alignment horizontal="right" vertical="center"/>
    </xf>
    <xf numFmtId="41" fontId="2" fillId="4" borderId="39" xfId="2" applyNumberFormat="1" applyFont="1" applyFill="1" applyBorder="1" applyAlignment="1">
      <alignment horizontal="right" vertical="center"/>
    </xf>
    <xf numFmtId="41" fontId="2" fillId="4" borderId="40" xfId="0" applyNumberFormat="1" applyFont="1" applyFill="1" applyBorder="1" applyAlignment="1">
      <alignment horizontal="right" vertical="center" wrapText="1"/>
    </xf>
    <xf numFmtId="41" fontId="2" fillId="4" borderId="28" xfId="0" applyNumberFormat="1" applyFont="1" applyFill="1" applyBorder="1" applyAlignment="1">
      <alignment horizontal="right" vertical="center" wrapText="1"/>
    </xf>
    <xf numFmtId="9" fontId="2" fillId="4" borderId="28" xfId="1" applyFont="1" applyFill="1" applyBorder="1" applyAlignment="1">
      <alignment horizontal="right" vertical="center" wrapText="1"/>
    </xf>
    <xf numFmtId="41" fontId="2" fillId="4" borderId="28" xfId="2" applyNumberFormat="1" applyFont="1" applyFill="1" applyBorder="1" applyAlignment="1">
      <alignment horizontal="right" vertical="center"/>
    </xf>
    <xf numFmtId="3" fontId="2" fillId="4" borderId="40" xfId="2" applyNumberFormat="1" applyFont="1" applyFill="1" applyBorder="1" applyAlignment="1">
      <alignment horizontal="right" vertical="center"/>
    </xf>
    <xf numFmtId="3" fontId="2" fillId="4" borderId="4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41" fontId="2" fillId="4" borderId="22" xfId="2" applyNumberFormat="1" applyFont="1" applyFill="1" applyBorder="1" applyAlignment="1">
      <alignment horizontal="right" vertical="center"/>
    </xf>
    <xf numFmtId="41" fontId="2" fillId="4" borderId="40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1" fontId="2" fillId="4" borderId="0" xfId="3" applyFont="1" applyFill="1" applyBorder="1" applyAlignment="1">
      <alignment horizontal="right" vertical="center"/>
    </xf>
    <xf numFmtId="3" fontId="2" fillId="4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4" borderId="13" xfId="0" applyNumberFormat="1" applyFont="1" applyFill="1" applyBorder="1" applyAlignment="1">
      <alignment horizontal="right" vertical="center"/>
    </xf>
    <xf numFmtId="3" fontId="2" fillId="4" borderId="14" xfId="0" applyNumberFormat="1" applyFont="1" applyFill="1" applyBorder="1" applyAlignment="1">
      <alignment horizontal="right" vertical="center"/>
    </xf>
    <xf numFmtId="3" fontId="2" fillId="4" borderId="39" xfId="0" applyNumberFormat="1" applyFont="1" applyFill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3" fillId="4" borderId="0" xfId="0" applyNumberFormat="1" applyFont="1" applyFill="1" applyAlignment="1">
      <alignment horizontal="center" vertical="center"/>
    </xf>
    <xf numFmtId="0" fontId="2" fillId="3" borderId="36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1" fontId="2" fillId="4" borderId="20" xfId="3" applyFont="1" applyFill="1" applyBorder="1" applyAlignment="1">
      <alignment horizontal="right" vertical="center"/>
    </xf>
    <xf numFmtId="41" fontId="2" fillId="4" borderId="14" xfId="3" applyFont="1" applyFill="1" applyBorder="1" applyAlignment="1">
      <alignment horizontal="right" vertical="center"/>
    </xf>
    <xf numFmtId="41" fontId="2" fillId="4" borderId="4" xfId="3" applyFont="1" applyFill="1" applyBorder="1" applyAlignment="1">
      <alignment horizontal="right" vertical="center" wrapText="1"/>
    </xf>
    <xf numFmtId="41" fontId="2" fillId="4" borderId="2" xfId="3" applyFont="1" applyFill="1" applyBorder="1" applyAlignment="1">
      <alignment horizontal="right" vertical="center"/>
    </xf>
    <xf numFmtId="41" fontId="2" fillId="4" borderId="4" xfId="3" applyFont="1" applyFill="1" applyBorder="1" applyAlignment="1">
      <alignment horizontal="right" vertical="center"/>
    </xf>
    <xf numFmtId="41" fontId="2" fillId="4" borderId="3" xfId="3" applyFont="1" applyFill="1" applyBorder="1" applyAlignment="1">
      <alignment horizontal="right" vertical="center"/>
    </xf>
    <xf numFmtId="176" fontId="2" fillId="4" borderId="4" xfId="0" applyNumberFormat="1" applyFont="1" applyFill="1" applyBorder="1" applyAlignment="1">
      <alignment horizontal="right" vertical="center"/>
    </xf>
    <xf numFmtId="9" fontId="2" fillId="4" borderId="14" xfId="1" applyFont="1" applyFill="1" applyBorder="1" applyAlignment="1">
      <alignment horizontal="right" vertical="center" wrapText="1"/>
    </xf>
    <xf numFmtId="41" fontId="2" fillId="4" borderId="20" xfId="2" applyNumberFormat="1" applyFont="1" applyFill="1" applyBorder="1">
      <alignment vertical="center"/>
    </xf>
    <xf numFmtId="41" fontId="2" fillId="4" borderId="14" xfId="2" applyNumberFormat="1" applyFont="1" applyFill="1" applyBorder="1">
      <alignment vertical="center"/>
    </xf>
    <xf numFmtId="41" fontId="2" fillId="4" borderId="2" xfId="0" applyNumberFormat="1" applyFont="1" applyFill="1" applyBorder="1" applyAlignment="1">
      <alignment vertical="center" wrapText="1"/>
    </xf>
    <xf numFmtId="41" fontId="2" fillId="4" borderId="4" xfId="0" applyNumberFormat="1" applyFont="1" applyFill="1" applyBorder="1" applyAlignment="1">
      <alignment vertical="center" wrapText="1"/>
    </xf>
    <xf numFmtId="9" fontId="2" fillId="4" borderId="4" xfId="1" applyFont="1" applyFill="1" applyBorder="1" applyAlignment="1">
      <alignment vertical="center" wrapText="1"/>
    </xf>
    <xf numFmtId="41" fontId="2" fillId="4" borderId="4" xfId="2" applyNumberFormat="1" applyFont="1" applyFill="1" applyBorder="1">
      <alignment vertical="center"/>
    </xf>
    <xf numFmtId="41" fontId="2" fillId="4" borderId="2" xfId="2" applyNumberFormat="1" applyFont="1" applyFill="1" applyBorder="1">
      <alignment vertical="center"/>
    </xf>
    <xf numFmtId="41" fontId="2" fillId="4" borderId="22" xfId="0" applyNumberFormat="1" applyFont="1" applyFill="1" applyBorder="1" applyAlignment="1">
      <alignment horizontal="right" vertical="center" wrapText="1"/>
    </xf>
    <xf numFmtId="9" fontId="2" fillId="4" borderId="12" xfId="1" applyFont="1" applyFill="1" applyBorder="1" applyAlignment="1">
      <alignment horizontal="right" vertical="center" wrapText="1"/>
    </xf>
    <xf numFmtId="3" fontId="2" fillId="4" borderId="22" xfId="2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9" fontId="2" fillId="4" borderId="13" xfId="1" applyFont="1" applyFill="1" applyBorder="1" applyAlignment="1">
      <alignment horizontal="right" vertical="center" wrapText="1"/>
    </xf>
    <xf numFmtId="3" fontId="2" fillId="4" borderId="2" xfId="0" applyNumberFormat="1" applyFont="1" applyFill="1" applyBorder="1" applyAlignment="1">
      <alignment horizontal="right" vertical="center"/>
    </xf>
    <xf numFmtId="41" fontId="2" fillId="4" borderId="2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1" fontId="9" fillId="0" borderId="0" xfId="3" applyFont="1" applyBorder="1" applyAlignment="1">
      <alignment horizontal="center" vertical="center"/>
    </xf>
    <xf numFmtId="41" fontId="9" fillId="0" borderId="0" xfId="3" applyFont="1" applyBorder="1">
      <alignment vertical="center"/>
    </xf>
    <xf numFmtId="0" fontId="8" fillId="0" borderId="0" xfId="0" applyFont="1">
      <alignment vertical="center"/>
    </xf>
    <xf numFmtId="41" fontId="2" fillId="4" borderId="19" xfId="2" applyNumberFormat="1" applyFont="1" applyFill="1" applyBorder="1" applyAlignment="1">
      <alignment horizontal="right" vertical="center"/>
    </xf>
    <xf numFmtId="41" fontId="2" fillId="4" borderId="16" xfId="2" applyNumberFormat="1" applyFont="1" applyFill="1" applyBorder="1" applyAlignment="1">
      <alignment horizontal="right" vertical="center"/>
    </xf>
    <xf numFmtId="41" fontId="2" fillId="4" borderId="15" xfId="0" applyNumberFormat="1" applyFont="1" applyFill="1" applyBorder="1" applyAlignment="1">
      <alignment horizontal="right" vertical="center" wrapText="1"/>
    </xf>
    <xf numFmtId="41" fontId="2" fillId="4" borderId="15" xfId="2" applyNumberFormat="1" applyFont="1" applyFill="1" applyBorder="1" applyAlignment="1">
      <alignment horizontal="right" vertical="center"/>
    </xf>
    <xf numFmtId="3" fontId="2" fillId="4" borderId="17" xfId="0" applyNumberFormat="1" applyFont="1" applyFill="1" applyBorder="1" applyAlignment="1">
      <alignment horizontal="right" vertical="center"/>
    </xf>
    <xf numFmtId="3" fontId="2" fillId="4" borderId="16" xfId="0" applyNumberFormat="1" applyFont="1" applyFill="1" applyBorder="1" applyAlignment="1">
      <alignment horizontal="right" vertical="center"/>
    </xf>
    <xf numFmtId="3" fontId="2" fillId="4" borderId="1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1" fontId="3" fillId="5" borderId="1" xfId="2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41" fontId="2" fillId="5" borderId="1" xfId="3" applyFont="1" applyFill="1" applyBorder="1" applyAlignment="1">
      <alignment horizontal="right" vertical="center"/>
    </xf>
    <xf numFmtId="41" fontId="2" fillId="5" borderId="31" xfId="2" applyNumberFormat="1" applyFont="1" applyFill="1" applyBorder="1" applyAlignment="1">
      <alignment horizontal="right" vertical="center"/>
    </xf>
    <xf numFmtId="41" fontId="2" fillId="5" borderId="1" xfId="2" applyNumberFormat="1" applyFont="1" applyFill="1" applyBorder="1" applyAlignment="1">
      <alignment horizontal="right" vertical="center"/>
    </xf>
    <xf numFmtId="41" fontId="3" fillId="5" borderId="32" xfId="0" applyNumberFormat="1" applyFont="1" applyFill="1" applyBorder="1" applyAlignment="1">
      <alignment horizontal="center" vertical="center" wrapText="1"/>
    </xf>
    <xf numFmtId="176" fontId="2" fillId="5" borderId="1" xfId="3" applyNumberFormat="1" applyFont="1" applyFill="1" applyBorder="1" applyAlignment="1">
      <alignment horizontal="right" vertical="center" wrapText="1"/>
    </xf>
    <xf numFmtId="41" fontId="3" fillId="5" borderId="1" xfId="1" applyNumberFormat="1" applyFont="1" applyFill="1" applyBorder="1" applyAlignment="1">
      <alignment horizontal="right" vertical="center" wrapText="1"/>
    </xf>
    <xf numFmtId="9" fontId="10" fillId="5" borderId="37" xfId="1" applyFont="1" applyFill="1" applyBorder="1" applyAlignment="1">
      <alignment vertical="center" wrapText="1"/>
    </xf>
    <xf numFmtId="9" fontId="10" fillId="5" borderId="43" xfId="1" applyFont="1" applyFill="1" applyBorder="1" applyAlignment="1">
      <alignment horizontal="right" vertical="center" wrapText="1"/>
    </xf>
    <xf numFmtId="9" fontId="10" fillId="5" borderId="44" xfId="1" applyFont="1" applyFill="1" applyBorder="1" applyAlignment="1">
      <alignment horizontal="right" vertical="center" wrapText="1"/>
    </xf>
    <xf numFmtId="9" fontId="10" fillId="5" borderId="33" xfId="1" applyFont="1" applyFill="1" applyBorder="1" applyAlignment="1">
      <alignment horizontal="right" vertical="center" wrapText="1"/>
    </xf>
    <xf numFmtId="9" fontId="10" fillId="5" borderId="37" xfId="1" applyFont="1" applyFill="1" applyBorder="1">
      <alignment vertical="center"/>
    </xf>
    <xf numFmtId="41" fontId="2" fillId="4" borderId="10" xfId="3" applyFont="1" applyFill="1" applyBorder="1" applyAlignment="1">
      <alignment horizontal="right" vertical="center"/>
    </xf>
    <xf numFmtId="41" fontId="2" fillId="4" borderId="10" xfId="2" applyNumberFormat="1" applyFont="1" applyFill="1" applyBorder="1">
      <alignment vertical="center"/>
    </xf>
    <xf numFmtId="41" fontId="2" fillId="4" borderId="45" xfId="2" applyNumberFormat="1" applyFont="1" applyFill="1" applyBorder="1" applyAlignment="1">
      <alignment horizontal="right" vertical="center"/>
    </xf>
    <xf numFmtId="41" fontId="2" fillId="4" borderId="47" xfId="2" applyNumberFormat="1" applyFont="1" applyFill="1" applyBorder="1" applyAlignment="1">
      <alignment horizontal="right" vertical="center"/>
    </xf>
    <xf numFmtId="41" fontId="2" fillId="4" borderId="10" xfId="2" applyNumberFormat="1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3" fontId="2" fillId="5" borderId="1" xfId="0" applyNumberFormat="1" applyFont="1" applyFill="1" applyBorder="1" applyAlignment="1">
      <alignment horizontal="right" vertical="center"/>
    </xf>
    <xf numFmtId="3" fontId="2" fillId="5" borderId="31" xfId="0" applyNumberFormat="1" applyFont="1" applyFill="1" applyBorder="1" applyAlignment="1">
      <alignment horizontal="right" vertical="center"/>
    </xf>
    <xf numFmtId="3" fontId="3" fillId="5" borderId="32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right" vertical="center"/>
    </xf>
    <xf numFmtId="41" fontId="2" fillId="4" borderId="19" xfId="2" applyNumberFormat="1" applyFont="1" applyFill="1" applyBorder="1" applyAlignment="1">
      <alignment horizontal="center" vertical="center"/>
    </xf>
    <xf numFmtId="41" fontId="2" fillId="4" borderId="16" xfId="0" applyNumberFormat="1" applyFont="1" applyFill="1" applyBorder="1" applyAlignment="1">
      <alignment horizontal="center" vertical="center" wrapText="1"/>
    </xf>
    <xf numFmtId="41" fontId="2" fillId="4" borderId="17" xfId="0" applyNumberFormat="1" applyFont="1" applyFill="1" applyBorder="1" applyAlignment="1">
      <alignment horizontal="right" vertical="center" wrapText="1"/>
    </xf>
    <xf numFmtId="9" fontId="2" fillId="4" borderId="15" xfId="1" applyFont="1" applyFill="1" applyBorder="1" applyAlignment="1">
      <alignment horizontal="right" vertical="center" wrapText="1"/>
    </xf>
    <xf numFmtId="41" fontId="8" fillId="4" borderId="15" xfId="0" applyNumberFormat="1" applyFont="1" applyFill="1" applyBorder="1" applyAlignment="1">
      <alignment horizontal="right" vertical="center" wrapText="1"/>
    </xf>
    <xf numFmtId="9" fontId="8" fillId="4" borderId="15" xfId="1" applyFont="1" applyFill="1" applyBorder="1" applyAlignment="1">
      <alignment horizontal="right" vertical="center" wrapText="1"/>
    </xf>
    <xf numFmtId="9" fontId="8" fillId="4" borderId="16" xfId="1" applyFont="1" applyFill="1" applyBorder="1" applyAlignment="1">
      <alignment horizontal="right" vertical="center" wrapText="1"/>
    </xf>
    <xf numFmtId="0" fontId="3" fillId="4" borderId="14" xfId="0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176" fontId="2" fillId="5" borderId="32" xfId="3" applyNumberFormat="1" applyFont="1" applyFill="1" applyBorder="1" applyAlignment="1">
      <alignment horizontal="right" vertical="center" wrapText="1"/>
    </xf>
    <xf numFmtId="41" fontId="2" fillId="5" borderId="36" xfId="3" applyFont="1" applyFill="1" applyBorder="1" applyAlignment="1">
      <alignment horizontal="right" vertical="center"/>
    </xf>
    <xf numFmtId="41" fontId="2" fillId="5" borderId="50" xfId="2" applyNumberFormat="1" applyFont="1" applyFill="1" applyBorder="1" applyAlignment="1">
      <alignment horizontal="right" vertical="center"/>
    </xf>
    <xf numFmtId="41" fontId="2" fillId="5" borderId="36" xfId="2" applyNumberFormat="1" applyFont="1" applyFill="1" applyBorder="1" applyAlignment="1">
      <alignment horizontal="right" vertical="center"/>
    </xf>
    <xf numFmtId="41" fontId="3" fillId="5" borderId="36" xfId="2" applyNumberFormat="1" applyFont="1" applyFill="1" applyBorder="1" applyAlignment="1">
      <alignment horizontal="right" vertical="center"/>
    </xf>
    <xf numFmtId="41" fontId="3" fillId="5" borderId="51" xfId="2" applyNumberFormat="1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41" fontId="2" fillId="4" borderId="11" xfId="2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176" fontId="2" fillId="4" borderId="1" xfId="3" applyNumberFormat="1" applyFont="1" applyFill="1" applyBorder="1" applyAlignment="1">
      <alignment vertical="center" wrapText="1"/>
    </xf>
    <xf numFmtId="176" fontId="2" fillId="4" borderId="38" xfId="3" applyNumberFormat="1" applyFont="1" applyFill="1" applyBorder="1" applyAlignment="1">
      <alignment horizontal="right" vertical="center" wrapText="1"/>
    </xf>
    <xf numFmtId="176" fontId="2" fillId="4" borderId="31" xfId="3" applyNumberFormat="1" applyFont="1" applyFill="1" applyBorder="1" applyAlignment="1">
      <alignment horizontal="right" vertical="center" wrapText="1"/>
    </xf>
    <xf numFmtId="176" fontId="2" fillId="4" borderId="1" xfId="3" applyNumberFormat="1" applyFont="1" applyFill="1" applyBorder="1" applyAlignment="1">
      <alignment horizontal="right" vertical="center" wrapText="1"/>
    </xf>
    <xf numFmtId="176" fontId="2" fillId="4" borderId="32" xfId="3" applyNumberFormat="1" applyFont="1" applyFill="1" applyBorder="1" applyAlignment="1">
      <alignment horizontal="right" vertical="center" wrapText="1"/>
    </xf>
    <xf numFmtId="41" fontId="2" fillId="4" borderId="1" xfId="1" applyNumberFormat="1" applyFont="1" applyFill="1" applyBorder="1" applyAlignment="1">
      <alignment horizontal="right" vertical="center" wrapText="1"/>
    </xf>
    <xf numFmtId="0" fontId="2" fillId="4" borderId="37" xfId="0" applyFont="1" applyFill="1" applyBorder="1" applyAlignment="1">
      <alignment horizontal="center" vertical="center" wrapText="1"/>
    </xf>
    <xf numFmtId="9" fontId="12" fillId="4" borderId="37" xfId="1" applyFont="1" applyFill="1" applyBorder="1" applyAlignment="1">
      <alignment vertical="center" wrapText="1"/>
    </xf>
    <xf numFmtId="9" fontId="12" fillId="4" borderId="43" xfId="1" applyFont="1" applyFill="1" applyBorder="1" applyAlignment="1">
      <alignment horizontal="right" vertical="center" wrapText="1"/>
    </xf>
    <xf numFmtId="9" fontId="12" fillId="4" borderId="44" xfId="1" applyFont="1" applyFill="1" applyBorder="1" applyAlignment="1">
      <alignment horizontal="right" vertical="center" wrapText="1"/>
    </xf>
    <xf numFmtId="9" fontId="12" fillId="4" borderId="37" xfId="1" applyFont="1" applyFill="1" applyBorder="1">
      <alignment vertical="center"/>
    </xf>
    <xf numFmtId="9" fontId="12" fillId="4" borderId="33" xfId="1" applyFont="1" applyFill="1" applyBorder="1" applyAlignment="1">
      <alignment horizontal="right" vertical="center" wrapText="1"/>
    </xf>
    <xf numFmtId="9" fontId="12" fillId="4" borderId="37" xfId="1" applyFont="1" applyFill="1" applyBorder="1" applyAlignment="1">
      <alignment horizontal="right" vertical="center" wrapText="1"/>
    </xf>
    <xf numFmtId="9" fontId="2" fillId="4" borderId="14" xfId="1" applyFont="1" applyFill="1" applyBorder="1" applyAlignment="1">
      <alignment vertical="center" wrapText="1"/>
    </xf>
    <xf numFmtId="9" fontId="2" fillId="4" borderId="39" xfId="1" applyFont="1" applyFill="1" applyBorder="1" applyAlignment="1">
      <alignment horizontal="right" vertical="center" wrapText="1"/>
    </xf>
    <xf numFmtId="41" fontId="3" fillId="5" borderId="1" xfId="2" applyNumberFormat="1" applyFont="1" applyFill="1" applyBorder="1">
      <alignment vertical="center"/>
    </xf>
    <xf numFmtId="41" fontId="2" fillId="4" borderId="17" xfId="2" applyNumberFormat="1" applyFont="1" applyFill="1" applyBorder="1" applyAlignment="1">
      <alignment horizontal="right" vertical="center"/>
    </xf>
    <xf numFmtId="41" fontId="2" fillId="4" borderId="0" xfId="2" applyNumberFormat="1" applyFont="1" applyFill="1" applyAlignment="1">
      <alignment horizontal="right" vertical="center"/>
    </xf>
    <xf numFmtId="41" fontId="2" fillId="4" borderId="1" xfId="3" applyFont="1" applyFill="1" applyBorder="1" applyAlignment="1">
      <alignment horizontal="right" vertical="center"/>
    </xf>
    <xf numFmtId="41" fontId="2" fillId="4" borderId="1" xfId="2" applyNumberFormat="1" applyFont="1" applyFill="1" applyBorder="1">
      <alignment vertical="center"/>
    </xf>
    <xf numFmtId="41" fontId="2" fillId="4" borderId="38" xfId="2" applyNumberFormat="1" applyFont="1" applyFill="1" applyBorder="1" applyAlignment="1">
      <alignment horizontal="right" vertical="center"/>
    </xf>
    <xf numFmtId="41" fontId="2" fillId="4" borderId="31" xfId="2" applyNumberFormat="1" applyFont="1" applyFill="1" applyBorder="1" applyAlignment="1">
      <alignment horizontal="right" vertical="center"/>
    </xf>
    <xf numFmtId="41" fontId="2" fillId="4" borderId="1" xfId="2" applyNumberFormat="1" applyFont="1" applyFill="1" applyBorder="1" applyAlignment="1">
      <alignment horizontal="right" vertical="center"/>
    </xf>
    <xf numFmtId="41" fontId="2" fillId="4" borderId="32" xfId="2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right" vertical="center"/>
    </xf>
    <xf numFmtId="3" fontId="2" fillId="4" borderId="38" xfId="0" applyNumberFormat="1" applyFont="1" applyFill="1" applyBorder="1" applyAlignment="1">
      <alignment horizontal="right" vertical="center"/>
    </xf>
    <xf numFmtId="3" fontId="2" fillId="4" borderId="31" xfId="0" applyNumberFormat="1" applyFont="1" applyFill="1" applyBorder="1" applyAlignment="1">
      <alignment horizontal="right" vertical="center"/>
    </xf>
    <xf numFmtId="3" fontId="2" fillId="4" borderId="32" xfId="0" applyNumberFormat="1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 wrapText="1"/>
    </xf>
    <xf numFmtId="0" fontId="10" fillId="6" borderId="56" xfId="0" applyFont="1" applyFill="1" applyBorder="1" applyAlignment="1">
      <alignment horizontal="center" vertical="center" wrapText="1"/>
    </xf>
    <xf numFmtId="41" fontId="2" fillId="4" borderId="57" xfId="2" applyNumberFormat="1" applyFont="1" applyFill="1" applyBorder="1" applyAlignment="1">
      <alignment horizontal="right" vertical="center"/>
    </xf>
    <xf numFmtId="41" fontId="2" fillId="4" borderId="58" xfId="2" applyNumberFormat="1" applyFont="1" applyFill="1" applyBorder="1" applyAlignment="1">
      <alignment horizontal="right" vertical="center"/>
    </xf>
    <xf numFmtId="41" fontId="2" fillId="5" borderId="56" xfId="2" applyNumberFormat="1" applyFont="1" applyFill="1" applyBorder="1" applyAlignment="1">
      <alignment horizontal="right" vertical="center"/>
    </xf>
    <xf numFmtId="41" fontId="2" fillId="4" borderId="59" xfId="0" applyNumberFormat="1" applyFont="1" applyFill="1" applyBorder="1" applyAlignment="1">
      <alignment horizontal="right" vertical="center" wrapText="1"/>
    </xf>
    <xf numFmtId="41" fontId="2" fillId="4" borderId="54" xfId="0" applyNumberFormat="1" applyFont="1" applyFill="1" applyBorder="1" applyAlignment="1">
      <alignment horizontal="right" vertical="center" wrapText="1"/>
    </xf>
    <xf numFmtId="9" fontId="2" fillId="4" borderId="54" xfId="1" applyFont="1" applyFill="1" applyBorder="1" applyAlignment="1">
      <alignment horizontal="right" vertical="center" wrapText="1"/>
    </xf>
    <xf numFmtId="9" fontId="2" fillId="4" borderId="58" xfId="1" applyFont="1" applyFill="1" applyBorder="1" applyAlignment="1">
      <alignment horizontal="right" vertical="center" wrapText="1"/>
    </xf>
    <xf numFmtId="176" fontId="2" fillId="4" borderId="56" xfId="3" applyNumberFormat="1" applyFont="1" applyFill="1" applyBorder="1" applyAlignment="1">
      <alignment horizontal="right" vertical="center" wrapText="1"/>
    </xf>
    <xf numFmtId="9" fontId="12" fillId="4" borderId="60" xfId="1" applyFont="1" applyFill="1" applyBorder="1">
      <alignment vertical="center"/>
    </xf>
    <xf numFmtId="176" fontId="2" fillId="5" borderId="56" xfId="3" applyNumberFormat="1" applyFont="1" applyFill="1" applyBorder="1" applyAlignment="1">
      <alignment horizontal="right" vertical="center" wrapText="1"/>
    </xf>
    <xf numFmtId="9" fontId="10" fillId="5" borderId="60" xfId="1" applyFont="1" applyFill="1" applyBorder="1">
      <alignment vertical="center"/>
    </xf>
    <xf numFmtId="41" fontId="2" fillId="4" borderId="13" xfId="0" applyNumberFormat="1" applyFont="1" applyFill="1" applyBorder="1" applyAlignment="1">
      <alignment horizontal="center" vertical="center" wrapText="1"/>
    </xf>
    <xf numFmtId="176" fontId="2" fillId="4" borderId="5" xfId="3" applyNumberFormat="1" applyFont="1" applyFill="1" applyBorder="1" applyAlignment="1">
      <alignment horizontal="right" vertical="center" wrapText="1"/>
    </xf>
    <xf numFmtId="9" fontId="12" fillId="4" borderId="52" xfId="1" applyFont="1" applyFill="1" applyBorder="1">
      <alignment vertical="center"/>
    </xf>
    <xf numFmtId="176" fontId="2" fillId="5" borderId="5" xfId="3" applyNumberFormat="1" applyFont="1" applyFill="1" applyBorder="1" applyAlignment="1">
      <alignment horizontal="right" vertical="center" wrapText="1"/>
    </xf>
    <xf numFmtId="9" fontId="10" fillId="5" borderId="52" xfId="1" applyFont="1" applyFill="1" applyBorder="1">
      <alignment vertical="center"/>
    </xf>
    <xf numFmtId="9" fontId="6" fillId="5" borderId="1" xfId="1" applyFont="1" applyFill="1" applyBorder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41" fontId="2" fillId="4" borderId="29" xfId="3" applyFont="1" applyFill="1" applyBorder="1" applyAlignment="1">
      <alignment horizontal="right" vertical="center"/>
    </xf>
    <xf numFmtId="41" fontId="2" fillId="4" borderId="27" xfId="3" applyFont="1" applyFill="1" applyBorder="1" applyAlignment="1">
      <alignment horizontal="right" vertical="center"/>
    </xf>
    <xf numFmtId="41" fontId="2" fillId="4" borderId="13" xfId="3" applyFont="1" applyFill="1" applyBorder="1" applyAlignment="1">
      <alignment horizontal="right" vertical="center"/>
    </xf>
    <xf numFmtId="41" fontId="3" fillId="5" borderId="5" xfId="3" applyFont="1" applyFill="1" applyBorder="1" applyAlignment="1">
      <alignment horizontal="right" vertical="center"/>
    </xf>
    <xf numFmtId="41" fontId="2" fillId="4" borderId="7" xfId="3" applyFont="1" applyFill="1" applyBorder="1" applyAlignment="1">
      <alignment horizontal="right" vertical="center" wrapText="1"/>
    </xf>
    <xf numFmtId="41" fontId="2" fillId="4" borderId="6" xfId="3" applyFont="1" applyFill="1" applyBorder="1" applyAlignment="1">
      <alignment horizontal="right" vertical="center" wrapText="1"/>
    </xf>
    <xf numFmtId="9" fontId="2" fillId="4" borderId="6" xfId="1" applyFont="1" applyFill="1" applyBorder="1" applyAlignment="1">
      <alignment horizontal="right" vertical="center"/>
    </xf>
    <xf numFmtId="9" fontId="2" fillId="4" borderId="27" xfId="1" applyFont="1" applyFill="1" applyBorder="1" applyAlignment="1">
      <alignment horizontal="right" vertical="center"/>
    </xf>
    <xf numFmtId="176" fontId="2" fillId="4" borderId="5" xfId="3" applyNumberFormat="1" applyFont="1" applyFill="1" applyBorder="1" applyAlignment="1">
      <alignment horizontal="right" vertical="center"/>
    </xf>
    <xf numFmtId="9" fontId="12" fillId="4" borderId="52" xfId="1" applyFont="1" applyFill="1" applyBorder="1" applyAlignment="1">
      <alignment horizontal="right" vertical="center"/>
    </xf>
    <xf numFmtId="176" fontId="3" fillId="5" borderId="5" xfId="3" applyNumberFormat="1" applyFont="1" applyFill="1" applyBorder="1" applyAlignment="1">
      <alignment horizontal="right" vertical="center"/>
    </xf>
    <xf numFmtId="9" fontId="10" fillId="5" borderId="52" xfId="1" applyFont="1" applyFill="1" applyBorder="1" applyAlignment="1">
      <alignment horizontal="right" vertical="center"/>
    </xf>
    <xf numFmtId="41" fontId="2" fillId="4" borderId="6" xfId="3" applyFont="1" applyFill="1" applyBorder="1" applyAlignment="1">
      <alignment horizontal="right" vertical="center"/>
    </xf>
    <xf numFmtId="41" fontId="2" fillId="4" borderId="7" xfId="3" applyFont="1" applyFill="1" applyBorder="1" applyAlignment="1">
      <alignment horizontal="right" vertical="center"/>
    </xf>
    <xf numFmtId="41" fontId="2" fillId="4" borderId="34" xfId="3" applyFont="1" applyFill="1" applyBorder="1" applyAlignment="1">
      <alignment horizontal="right" vertical="center"/>
    </xf>
    <xf numFmtId="41" fontId="2" fillId="4" borderId="5" xfId="3" applyFont="1" applyFill="1" applyBorder="1" applyAlignment="1">
      <alignment horizontal="right" vertical="center"/>
    </xf>
    <xf numFmtId="41" fontId="3" fillId="5" borderId="42" xfId="3" applyFont="1" applyFill="1" applyBorder="1" applyAlignment="1">
      <alignment horizontal="right" vertical="center"/>
    </xf>
    <xf numFmtId="41" fontId="2" fillId="4" borderId="8" xfId="3" applyFont="1" applyFill="1" applyBorder="1" applyAlignment="1">
      <alignment horizontal="right" vertical="center"/>
    </xf>
    <xf numFmtId="176" fontId="3" fillId="5" borderId="1" xfId="3" applyNumberFormat="1" applyFont="1" applyFill="1" applyBorder="1" applyAlignment="1">
      <alignment vertical="center" wrapText="1"/>
    </xf>
    <xf numFmtId="41" fontId="3" fillId="5" borderId="36" xfId="2" applyNumberFormat="1" applyFont="1" applyFill="1" applyBorder="1">
      <alignment vertical="center"/>
    </xf>
    <xf numFmtId="41" fontId="3" fillId="5" borderId="38" xfId="2" applyNumberFormat="1" applyFont="1" applyFill="1" applyBorder="1" applyAlignment="1">
      <alignment horizontal="right" vertical="center"/>
    </xf>
    <xf numFmtId="41" fontId="3" fillId="5" borderId="48" xfId="2" applyNumberFormat="1" applyFont="1" applyFill="1" applyBorder="1" applyAlignment="1">
      <alignment horizontal="right" vertical="center"/>
    </xf>
    <xf numFmtId="3" fontId="3" fillId="5" borderId="38" xfId="0" applyNumberFormat="1" applyFont="1" applyFill="1" applyBorder="1" applyAlignment="1">
      <alignment horizontal="right" vertical="center"/>
    </xf>
    <xf numFmtId="41" fontId="8" fillId="0" borderId="0" xfId="0" applyNumberFormat="1" applyFont="1" applyAlignment="1">
      <alignment horizontal="center" vertical="center" wrapText="1"/>
    </xf>
    <xf numFmtId="41" fontId="13" fillId="0" borderId="0" xfId="0" applyNumberFormat="1" applyFont="1" applyAlignment="1">
      <alignment horizontal="center" vertical="center" wrapText="1"/>
    </xf>
    <xf numFmtId="9" fontId="8" fillId="0" borderId="0" xfId="1" applyFont="1" applyAlignment="1">
      <alignment horizontal="center" vertical="center" wrapText="1"/>
    </xf>
    <xf numFmtId="176" fontId="3" fillId="5" borderId="38" xfId="3" applyNumberFormat="1" applyFont="1" applyFill="1" applyBorder="1" applyAlignment="1">
      <alignment horizontal="right" vertical="center" wrapText="1"/>
    </xf>
    <xf numFmtId="41" fontId="2" fillId="4" borderId="25" xfId="3" applyFont="1" applyFill="1" applyBorder="1" applyAlignment="1">
      <alignment horizontal="right" vertical="center"/>
    </xf>
    <xf numFmtId="41" fontId="2" fillId="4" borderId="11" xfId="3" applyFont="1" applyFill="1" applyBorder="1" applyAlignment="1">
      <alignment horizontal="right" vertical="center"/>
    </xf>
    <xf numFmtId="41" fontId="2" fillId="4" borderId="21" xfId="3" applyFont="1" applyFill="1" applyBorder="1" applyAlignment="1">
      <alignment horizontal="right" vertical="center" wrapText="1"/>
    </xf>
    <xf numFmtId="41" fontId="2" fillId="4" borderId="9" xfId="3" applyFont="1" applyFill="1" applyBorder="1" applyAlignment="1">
      <alignment horizontal="right" vertical="center" wrapText="1"/>
    </xf>
    <xf numFmtId="9" fontId="2" fillId="4" borderId="9" xfId="1" applyFont="1" applyFill="1" applyBorder="1" applyAlignment="1">
      <alignment horizontal="right" vertical="center"/>
    </xf>
    <xf numFmtId="9" fontId="2" fillId="4" borderId="11" xfId="3" applyNumberFormat="1" applyFont="1" applyFill="1" applyBorder="1" applyAlignment="1">
      <alignment horizontal="right" vertical="center" wrapText="1"/>
    </xf>
    <xf numFmtId="41" fontId="2" fillId="4" borderId="9" xfId="3" applyFont="1" applyFill="1" applyBorder="1" applyAlignment="1">
      <alignment horizontal="right" vertical="center"/>
    </xf>
    <xf numFmtId="41" fontId="2" fillId="4" borderId="21" xfId="3" applyFont="1" applyFill="1" applyBorder="1" applyAlignment="1">
      <alignment horizontal="right" vertical="center"/>
    </xf>
    <xf numFmtId="41" fontId="2" fillId="4" borderId="46" xfId="3" applyFont="1" applyFill="1" applyBorder="1" applyAlignment="1">
      <alignment horizontal="right" vertical="center"/>
    </xf>
    <xf numFmtId="41" fontId="2" fillId="4" borderId="30" xfId="3" applyFont="1" applyFill="1" applyBorder="1" applyAlignment="1">
      <alignment horizontal="right" vertical="center"/>
    </xf>
    <xf numFmtId="41" fontId="2" fillId="4" borderId="23" xfId="3" applyFont="1" applyFill="1" applyBorder="1" applyAlignment="1">
      <alignment horizontal="right" vertical="center"/>
    </xf>
    <xf numFmtId="41" fontId="3" fillId="5" borderId="30" xfId="3" applyFont="1" applyFill="1" applyBorder="1" applyAlignment="1">
      <alignment horizontal="right" vertical="center"/>
    </xf>
    <xf numFmtId="41" fontId="10" fillId="2" borderId="30" xfId="3" applyFont="1" applyFill="1" applyBorder="1" applyAlignment="1">
      <alignment horizontal="center" vertical="center" wrapText="1"/>
    </xf>
    <xf numFmtId="41" fontId="3" fillId="5" borderId="49" xfId="3" applyFont="1" applyFill="1" applyBorder="1" applyAlignment="1">
      <alignment horizontal="right" vertical="center"/>
    </xf>
    <xf numFmtId="176" fontId="3" fillId="5" borderId="31" xfId="3" applyNumberFormat="1" applyFont="1" applyFill="1" applyBorder="1" applyAlignment="1">
      <alignment horizontal="right" vertical="center" wrapText="1"/>
    </xf>
    <xf numFmtId="41" fontId="3" fillId="5" borderId="31" xfId="2" applyNumberFormat="1" applyFont="1" applyFill="1" applyBorder="1" applyAlignment="1">
      <alignment horizontal="right" vertical="center"/>
    </xf>
    <xf numFmtId="41" fontId="3" fillId="5" borderId="50" xfId="2" applyNumberFormat="1" applyFont="1" applyFill="1" applyBorder="1" applyAlignment="1">
      <alignment horizontal="right" vertical="center"/>
    </xf>
    <xf numFmtId="3" fontId="3" fillId="5" borderId="31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2" fillId="0" borderId="28" xfId="0" applyFont="1" applyBorder="1">
      <alignment vertical="center"/>
    </xf>
    <xf numFmtId="0" fontId="1" fillId="0" borderId="12" xfId="2" applyFont="1" applyBorder="1" applyAlignment="1">
      <alignment horizontal="left" vertical="center"/>
    </xf>
    <xf numFmtId="0" fontId="4" fillId="0" borderId="15" xfId="2" applyBorder="1" applyAlignment="1">
      <alignment horizontal="left" vertical="center"/>
    </xf>
    <xf numFmtId="0" fontId="4" fillId="0" borderId="28" xfId="2" applyBorder="1" applyAlignment="1">
      <alignment horizontal="left" vertical="center"/>
    </xf>
    <xf numFmtId="41" fontId="2" fillId="4" borderId="36" xfId="2" applyNumberFormat="1" applyFont="1" applyFill="1" applyBorder="1" applyAlignment="1">
      <alignment horizontal="right" vertical="center"/>
    </xf>
    <xf numFmtId="176" fontId="3" fillId="5" borderId="1" xfId="3" applyNumberFormat="1" applyFont="1" applyFill="1" applyBorder="1" applyAlignment="1">
      <alignment horizontal="right" vertical="center" wrapText="1"/>
    </xf>
    <xf numFmtId="0" fontId="11" fillId="7" borderId="38" xfId="0" applyFont="1" applyFill="1" applyBorder="1" applyAlignment="1">
      <alignment horizontal="center" vertical="center" wrapText="1"/>
    </xf>
    <xf numFmtId="41" fontId="2" fillId="7" borderId="35" xfId="2" applyNumberFormat="1" applyFont="1" applyFill="1" applyBorder="1" applyAlignment="1">
      <alignment horizontal="right" vertical="center"/>
    </xf>
    <xf numFmtId="41" fontId="2" fillId="7" borderId="39" xfId="2" applyNumberFormat="1" applyFont="1" applyFill="1" applyBorder="1" applyAlignment="1">
      <alignment horizontal="right" vertical="center"/>
    </xf>
    <xf numFmtId="41" fontId="3" fillId="7" borderId="38" xfId="2" applyNumberFormat="1" applyFont="1" applyFill="1" applyBorder="1" applyAlignment="1">
      <alignment horizontal="right" vertical="center"/>
    </xf>
    <xf numFmtId="41" fontId="2" fillId="7" borderId="40" xfId="0" applyNumberFormat="1" applyFont="1" applyFill="1" applyBorder="1" applyAlignment="1">
      <alignment horizontal="right" vertical="center" wrapText="1"/>
    </xf>
    <xf numFmtId="41" fontId="2" fillId="7" borderId="28" xfId="0" applyNumberFormat="1" applyFont="1" applyFill="1" applyBorder="1" applyAlignment="1">
      <alignment horizontal="right" vertical="center" wrapText="1"/>
    </xf>
    <xf numFmtId="9" fontId="2" fillId="7" borderId="28" xfId="1" applyFont="1" applyFill="1" applyBorder="1" applyAlignment="1">
      <alignment horizontal="right" vertical="center" wrapText="1"/>
    </xf>
    <xf numFmtId="9" fontId="2" fillId="7" borderId="39" xfId="1" applyFont="1" applyFill="1" applyBorder="1" applyAlignment="1">
      <alignment horizontal="right" vertical="center" wrapText="1"/>
    </xf>
    <xf numFmtId="176" fontId="2" fillId="7" borderId="38" xfId="3" applyNumberFormat="1" applyFont="1" applyFill="1" applyBorder="1" applyAlignment="1">
      <alignment horizontal="right" vertical="center" wrapText="1"/>
    </xf>
    <xf numFmtId="9" fontId="12" fillId="7" borderId="43" xfId="1" applyFont="1" applyFill="1" applyBorder="1" applyAlignment="1">
      <alignment horizontal="right" vertical="center" wrapText="1"/>
    </xf>
    <xf numFmtId="176" fontId="3" fillId="7" borderId="38" xfId="3" applyNumberFormat="1" applyFont="1" applyFill="1" applyBorder="1" applyAlignment="1">
      <alignment horizontal="right" vertical="center" wrapText="1"/>
    </xf>
    <xf numFmtId="9" fontId="10" fillId="7" borderId="43" xfId="1" applyFont="1" applyFill="1" applyBorder="1" applyAlignment="1">
      <alignment horizontal="right" vertical="center" wrapText="1"/>
    </xf>
    <xf numFmtId="41" fontId="2" fillId="7" borderId="28" xfId="2" applyNumberFormat="1" applyFont="1" applyFill="1" applyBorder="1" applyAlignment="1">
      <alignment horizontal="right" vertical="center"/>
    </xf>
    <xf numFmtId="41" fontId="2" fillId="7" borderId="40" xfId="2" applyNumberFormat="1" applyFont="1" applyFill="1" applyBorder="1" applyAlignment="1">
      <alignment horizontal="right" vertical="center"/>
    </xf>
    <xf numFmtId="41" fontId="2" fillId="7" borderId="45" xfId="2" applyNumberFormat="1" applyFont="1" applyFill="1" applyBorder="1" applyAlignment="1">
      <alignment horizontal="right" vertical="center"/>
    </xf>
    <xf numFmtId="41" fontId="2" fillId="7" borderId="38" xfId="2" applyNumberFormat="1" applyFont="1" applyFill="1" applyBorder="1" applyAlignment="1">
      <alignment horizontal="right" vertical="center"/>
    </xf>
    <xf numFmtId="41" fontId="3" fillId="7" borderId="48" xfId="2" applyNumberFormat="1" applyFont="1" applyFill="1" applyBorder="1" applyAlignment="1">
      <alignment horizontal="right" vertical="center"/>
    </xf>
    <xf numFmtId="3" fontId="2" fillId="7" borderId="40" xfId="2" applyNumberFormat="1" applyFont="1" applyFill="1" applyBorder="1" applyAlignment="1">
      <alignment horizontal="right" vertical="center"/>
    </xf>
    <xf numFmtId="3" fontId="2" fillId="7" borderId="39" xfId="0" applyNumberFormat="1" applyFont="1" applyFill="1" applyBorder="1" applyAlignment="1">
      <alignment horizontal="right" vertical="center"/>
    </xf>
    <xf numFmtId="3" fontId="2" fillId="7" borderId="41" xfId="0" applyNumberFormat="1" applyFont="1" applyFill="1" applyBorder="1" applyAlignment="1">
      <alignment horizontal="right" vertical="center"/>
    </xf>
    <xf numFmtId="3" fontId="2" fillId="7" borderId="38" xfId="0" applyNumberFormat="1" applyFont="1" applyFill="1" applyBorder="1" applyAlignment="1">
      <alignment horizontal="right" vertical="center"/>
    </xf>
    <xf numFmtId="3" fontId="3" fillId="7" borderId="38" xfId="0" applyNumberFormat="1" applyFont="1" applyFill="1" applyBorder="1" applyAlignment="1">
      <alignment horizontal="right" vertical="center"/>
    </xf>
  </cellXfs>
  <cellStyles count="4">
    <cellStyle name="백분율" xfId="1" builtinId="5"/>
    <cellStyle name="쉼표 [0]" xfId="3" builtinId="6"/>
    <cellStyle name="제목 8" xfId="2" xr:uid="{00000000-0005-0000-0000-000002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51"/>
  <sheetViews>
    <sheetView tabSelected="1" zoomScale="73" zoomScaleNormal="73" zoomScaleSheetLayoutView="75" workbookViewId="0">
      <selection activeCell="L10" sqref="L10"/>
    </sheetView>
  </sheetViews>
  <sheetFormatPr defaultColWidth="8.796875" defaultRowHeight="17.399999999999999" x14ac:dyDescent="0.4"/>
  <cols>
    <col min="1" max="2" width="8.796875" style="1"/>
    <col min="3" max="3" width="18.59765625" style="1" customWidth="1"/>
    <col min="4" max="6" width="14" style="1" customWidth="1"/>
    <col min="7" max="7" width="13.796875" style="1" customWidth="1"/>
    <col min="8" max="9" width="14" style="1" customWidth="1"/>
    <col min="10" max="10" width="14" style="7" customWidth="1"/>
    <col min="11" max="12" width="14" style="1" customWidth="1"/>
    <col min="13" max="13" width="18" style="1" customWidth="1"/>
    <col min="14" max="14" width="14" style="1" customWidth="1"/>
    <col min="15" max="16" width="14" customWidth="1"/>
    <col min="17" max="17" width="9.19921875" bestFit="1" customWidth="1"/>
  </cols>
  <sheetData>
    <row r="1" spans="1:17" ht="42.6" customHeight="1" thickBot="1" x14ac:dyDescent="0.45">
      <c r="A1" s="241" t="s">
        <v>9</v>
      </c>
      <c r="B1" s="242"/>
      <c r="C1" s="93" t="s">
        <v>5</v>
      </c>
      <c r="D1" s="195" t="s">
        <v>10</v>
      </c>
      <c r="E1" s="93" t="s">
        <v>11</v>
      </c>
      <c r="F1" s="95" t="s">
        <v>7</v>
      </c>
      <c r="G1" s="235" t="s">
        <v>12</v>
      </c>
      <c r="H1" s="96" t="s">
        <v>13</v>
      </c>
      <c r="I1" s="93" t="s">
        <v>15</v>
      </c>
      <c r="J1" s="271" t="s">
        <v>43</v>
      </c>
      <c r="K1" s="96" t="s">
        <v>8</v>
      </c>
      <c r="L1" s="97" t="s">
        <v>17</v>
      </c>
      <c r="M1" s="177" t="s">
        <v>14</v>
      </c>
      <c r="N1" s="97" t="s">
        <v>6</v>
      </c>
      <c r="O1" s="94" t="s">
        <v>16</v>
      </c>
      <c r="P1" s="93" t="s">
        <v>21</v>
      </c>
    </row>
    <row r="2" spans="1:17" ht="19.8" customHeight="1" x14ac:dyDescent="0.4">
      <c r="A2" s="249" t="s">
        <v>3</v>
      </c>
      <c r="B2" s="36" t="s">
        <v>23</v>
      </c>
      <c r="C2" s="138" t="s">
        <v>38</v>
      </c>
      <c r="D2" s="196">
        <v>156329</v>
      </c>
      <c r="E2" s="67">
        <v>125086</v>
      </c>
      <c r="F2" s="28">
        <v>170520</v>
      </c>
      <c r="G2" s="223">
        <v>164449</v>
      </c>
      <c r="H2" s="8">
        <v>146796</v>
      </c>
      <c r="I2" s="9">
        <v>168155</v>
      </c>
      <c r="J2" s="272">
        <v>160302</v>
      </c>
      <c r="K2" s="8">
        <v>127129</v>
      </c>
      <c r="L2" s="9">
        <v>121292</v>
      </c>
      <c r="M2" s="178">
        <v>123745</v>
      </c>
      <c r="N2" s="9">
        <v>143221</v>
      </c>
      <c r="O2" s="122">
        <v>141955</v>
      </c>
      <c r="P2" s="10">
        <v>1748979</v>
      </c>
    </row>
    <row r="3" spans="1:17" ht="19.8" customHeight="1" x14ac:dyDescent="0.4">
      <c r="A3" s="250"/>
      <c r="B3" s="2" t="s">
        <v>22</v>
      </c>
      <c r="C3" s="139" t="s">
        <v>38</v>
      </c>
      <c r="D3" s="197">
        <v>133178</v>
      </c>
      <c r="E3" s="68">
        <v>115339</v>
      </c>
      <c r="F3" s="29">
        <v>145287</v>
      </c>
      <c r="G3" s="224">
        <v>146798</v>
      </c>
      <c r="H3" s="11">
        <v>147517</v>
      </c>
      <c r="I3" s="12">
        <v>136213</v>
      </c>
      <c r="J3" s="273">
        <v>152298</v>
      </c>
      <c r="K3" s="11">
        <v>134909</v>
      </c>
      <c r="L3" s="12">
        <v>142897</v>
      </c>
      <c r="M3" s="179">
        <v>141742</v>
      </c>
      <c r="N3" s="12">
        <v>158132</v>
      </c>
      <c r="O3" s="123">
        <v>142825</v>
      </c>
      <c r="P3" s="13">
        <f>SUM(D3:O3)</f>
        <v>1697135</v>
      </c>
    </row>
    <row r="4" spans="1:17" ht="19.8" customHeight="1" x14ac:dyDescent="0.4">
      <c r="A4" s="250"/>
      <c r="B4" s="2" t="s">
        <v>26</v>
      </c>
      <c r="C4" s="140" t="s">
        <v>38</v>
      </c>
      <c r="D4" s="197">
        <v>142824</v>
      </c>
      <c r="E4" s="68">
        <v>136919</v>
      </c>
      <c r="F4" s="29">
        <v>175622</v>
      </c>
      <c r="G4" s="224">
        <v>149894</v>
      </c>
      <c r="H4" s="11">
        <v>150433</v>
      </c>
      <c r="I4" s="12">
        <v>165063</v>
      </c>
      <c r="J4" s="273">
        <v>146248</v>
      </c>
      <c r="K4" s="11">
        <v>125638</v>
      </c>
      <c r="L4" s="12">
        <v>142119</v>
      </c>
      <c r="M4" s="179">
        <v>138700</v>
      </c>
      <c r="N4" s="12">
        <v>159135</v>
      </c>
      <c r="O4" s="123">
        <v>131680</v>
      </c>
      <c r="P4" s="13">
        <f>SUM(D4:O4)</f>
        <v>1764275</v>
      </c>
    </row>
    <row r="5" spans="1:17" ht="19.8" customHeight="1" thickBot="1" x14ac:dyDescent="0.45">
      <c r="A5" s="250"/>
      <c r="B5" s="129" t="s">
        <v>36</v>
      </c>
      <c r="C5" s="142" t="s">
        <v>38</v>
      </c>
      <c r="D5" s="198">
        <v>145223</v>
      </c>
      <c r="E5" s="68">
        <v>113329</v>
      </c>
      <c r="F5" s="29">
        <v>145523</v>
      </c>
      <c r="G5" s="224">
        <v>143833</v>
      </c>
      <c r="H5" s="11">
        <v>141818</v>
      </c>
      <c r="I5" s="12">
        <v>135721</v>
      </c>
      <c r="J5" s="273">
        <v>146026</v>
      </c>
      <c r="K5" s="11">
        <v>130260</v>
      </c>
      <c r="L5" s="12">
        <v>130260</v>
      </c>
      <c r="M5" s="29">
        <v>146325</v>
      </c>
      <c r="N5" s="143">
        <v>145542</v>
      </c>
      <c r="O5" s="189">
        <v>138410</v>
      </c>
      <c r="P5" s="12">
        <f>SUM(D5:O5)</f>
        <v>1662270</v>
      </c>
    </row>
    <row r="6" spans="1:17" ht="19.8" customHeight="1" thickBot="1" x14ac:dyDescent="0.45">
      <c r="A6" s="251"/>
      <c r="B6" s="99" t="s">
        <v>40</v>
      </c>
      <c r="C6" s="176" t="s">
        <v>38</v>
      </c>
      <c r="D6" s="199">
        <v>124496</v>
      </c>
      <c r="E6" s="160">
        <v>132760</v>
      </c>
      <c r="F6" s="216">
        <v>146450</v>
      </c>
      <c r="G6" s="234">
        <v>153456</v>
      </c>
      <c r="H6" s="238">
        <v>145387</v>
      </c>
      <c r="I6" s="98">
        <v>145683</v>
      </c>
      <c r="J6" s="274">
        <v>151549</v>
      </c>
      <c r="K6" s="101"/>
      <c r="L6" s="102"/>
      <c r="M6" s="180"/>
      <c r="N6" s="102"/>
      <c r="O6" s="103"/>
      <c r="P6" s="98">
        <f>SUM(D6:O6)</f>
        <v>999781</v>
      </c>
    </row>
    <row r="7" spans="1:17" ht="19.8" customHeight="1" x14ac:dyDescent="0.4">
      <c r="A7" s="252" t="s">
        <v>2</v>
      </c>
      <c r="B7" s="243" t="s">
        <v>23</v>
      </c>
      <c r="C7" s="3" t="s">
        <v>18</v>
      </c>
      <c r="D7" s="200">
        <v>25419</v>
      </c>
      <c r="E7" s="69">
        <v>22800</v>
      </c>
      <c r="F7" s="30">
        <v>24334</v>
      </c>
      <c r="G7" s="225">
        <v>28117</v>
      </c>
      <c r="H7" s="74">
        <v>24533</v>
      </c>
      <c r="I7" s="14">
        <v>25082</v>
      </c>
      <c r="J7" s="275">
        <v>29191</v>
      </c>
      <c r="K7" s="74">
        <v>23633</v>
      </c>
      <c r="L7" s="14">
        <v>25115</v>
      </c>
      <c r="M7" s="181">
        <v>26351</v>
      </c>
      <c r="N7" s="14">
        <v>24725</v>
      </c>
      <c r="O7" s="124">
        <v>24852</v>
      </c>
      <c r="P7" s="14">
        <v>304152</v>
      </c>
    </row>
    <row r="8" spans="1:17" ht="19.8" customHeight="1" x14ac:dyDescent="0.4">
      <c r="A8" s="253"/>
      <c r="B8" s="244"/>
      <c r="C8" s="4" t="s">
        <v>19</v>
      </c>
      <c r="D8" s="201">
        <v>16659</v>
      </c>
      <c r="E8" s="70">
        <v>15293</v>
      </c>
      <c r="F8" s="31">
        <v>17719</v>
      </c>
      <c r="G8" s="226">
        <v>19559</v>
      </c>
      <c r="H8" s="15">
        <v>17032</v>
      </c>
      <c r="I8" s="16">
        <v>17843</v>
      </c>
      <c r="J8" s="276">
        <v>19860</v>
      </c>
      <c r="K8" s="15">
        <v>16209</v>
      </c>
      <c r="L8" s="16">
        <v>16676</v>
      </c>
      <c r="M8" s="182">
        <v>17985</v>
      </c>
      <c r="N8" s="16">
        <v>17532</v>
      </c>
      <c r="O8" s="88">
        <v>16634</v>
      </c>
      <c r="P8" s="16">
        <v>209001</v>
      </c>
    </row>
    <row r="9" spans="1:17" ht="19.8" customHeight="1" x14ac:dyDescent="0.4">
      <c r="A9" s="253"/>
      <c r="B9" s="244"/>
      <c r="C9" s="4" t="s">
        <v>25</v>
      </c>
      <c r="D9" s="202">
        <v>0.65537589991738465</v>
      </c>
      <c r="E9" s="71">
        <v>0.6707456140350877</v>
      </c>
      <c r="F9" s="32">
        <v>0.72815813265389995</v>
      </c>
      <c r="G9" s="227">
        <v>0.69562897890955655</v>
      </c>
      <c r="H9" s="75">
        <v>0.69424856315982553</v>
      </c>
      <c r="I9" s="17">
        <v>0.71138665178215454</v>
      </c>
      <c r="J9" s="277">
        <v>0.68034668219656746</v>
      </c>
      <c r="K9" s="75">
        <v>0.68586298819447378</v>
      </c>
      <c r="L9" s="17">
        <v>0.66398566593669117</v>
      </c>
      <c r="M9" s="183">
        <v>0.6825167925315927</v>
      </c>
      <c r="N9" s="17">
        <v>0.70907987866531852</v>
      </c>
      <c r="O9" s="125">
        <v>0.66932238854015769</v>
      </c>
      <c r="P9" s="17">
        <v>0.68715970961887474</v>
      </c>
    </row>
    <row r="10" spans="1:17" ht="19.8" customHeight="1" x14ac:dyDescent="0.4">
      <c r="A10" s="253"/>
      <c r="B10" s="244" t="s">
        <v>22</v>
      </c>
      <c r="C10" s="4" t="s">
        <v>18</v>
      </c>
      <c r="D10" s="201">
        <v>26702</v>
      </c>
      <c r="E10" s="70">
        <v>25953</v>
      </c>
      <c r="F10" s="31">
        <v>33488</v>
      </c>
      <c r="G10" s="226">
        <v>33256</v>
      </c>
      <c r="H10" s="15">
        <v>30134</v>
      </c>
      <c r="I10" s="16">
        <v>31563</v>
      </c>
      <c r="J10" s="276">
        <v>33369</v>
      </c>
      <c r="K10" s="15">
        <v>30573</v>
      </c>
      <c r="L10" s="16">
        <v>29416</v>
      </c>
      <c r="M10" s="182">
        <v>28137</v>
      </c>
      <c r="N10" s="16">
        <v>35055</v>
      </c>
      <c r="O10" s="126">
        <v>33684</v>
      </c>
      <c r="P10" s="65">
        <v>371330</v>
      </c>
    </row>
    <row r="11" spans="1:17" ht="19.8" customHeight="1" x14ac:dyDescent="0.4">
      <c r="A11" s="253"/>
      <c r="B11" s="244"/>
      <c r="C11" s="4" t="s">
        <v>19</v>
      </c>
      <c r="D11" s="201">
        <v>17852</v>
      </c>
      <c r="E11" s="70">
        <v>17551</v>
      </c>
      <c r="F11" s="31">
        <v>21481</v>
      </c>
      <c r="G11" s="226">
        <v>19243</v>
      </c>
      <c r="H11" s="15">
        <v>18493</v>
      </c>
      <c r="I11" s="16">
        <v>19129</v>
      </c>
      <c r="J11" s="276">
        <v>18728</v>
      </c>
      <c r="K11" s="15">
        <v>18407</v>
      </c>
      <c r="L11" s="16">
        <v>18819</v>
      </c>
      <c r="M11" s="182">
        <v>17567</v>
      </c>
      <c r="N11" s="16">
        <v>18325</v>
      </c>
      <c r="O11" s="126">
        <v>17515</v>
      </c>
      <c r="P11" s="65">
        <v>223110</v>
      </c>
    </row>
    <row r="12" spans="1:17" ht="19.8" customHeight="1" x14ac:dyDescent="0.4">
      <c r="A12" s="253"/>
      <c r="B12" s="244"/>
      <c r="C12" s="4" t="s">
        <v>25</v>
      </c>
      <c r="D12" s="202">
        <v>0.66856415249794021</v>
      </c>
      <c r="E12" s="71">
        <v>0.676260933225446</v>
      </c>
      <c r="F12" s="32">
        <v>0.64145365504061158</v>
      </c>
      <c r="G12" s="227">
        <v>0.57863242723117636</v>
      </c>
      <c r="H12" s="75">
        <v>0.61369217495188155</v>
      </c>
      <c r="I12" s="17">
        <v>0.60605772581820483</v>
      </c>
      <c r="J12" s="277">
        <v>0.56123947376307348</v>
      </c>
      <c r="K12" s="75">
        <v>0.6020671834625323</v>
      </c>
      <c r="L12" s="17">
        <v>0.6397538754419364</v>
      </c>
      <c r="M12" s="183">
        <v>0.62433806020542348</v>
      </c>
      <c r="N12" s="17">
        <v>0.5227499643417487</v>
      </c>
      <c r="O12" s="127">
        <v>0.51997981237382729</v>
      </c>
      <c r="P12" s="17">
        <v>0.60084022298225304</v>
      </c>
    </row>
    <row r="13" spans="1:17" ht="19.8" customHeight="1" x14ac:dyDescent="0.4">
      <c r="A13" s="253"/>
      <c r="B13" s="244" t="s">
        <v>27</v>
      </c>
      <c r="C13" s="4" t="s">
        <v>18</v>
      </c>
      <c r="D13" s="201">
        <v>31238</v>
      </c>
      <c r="E13" s="70">
        <v>29794</v>
      </c>
      <c r="F13" s="31">
        <v>33702</v>
      </c>
      <c r="G13" s="226">
        <v>29912</v>
      </c>
      <c r="H13" s="15">
        <v>29437</v>
      </c>
      <c r="I13" s="16">
        <v>33268</v>
      </c>
      <c r="J13" s="276">
        <v>34226</v>
      </c>
      <c r="K13" s="15">
        <v>29801</v>
      </c>
      <c r="L13" s="16">
        <v>26479</v>
      </c>
      <c r="M13" s="182">
        <v>29500</v>
      </c>
      <c r="N13" s="16">
        <v>34898</v>
      </c>
      <c r="O13" s="126">
        <v>30181</v>
      </c>
      <c r="P13" s="65">
        <f>SUM(D13:O13)</f>
        <v>372436</v>
      </c>
    </row>
    <row r="14" spans="1:17" ht="19.8" customHeight="1" x14ac:dyDescent="0.4">
      <c r="A14" s="253"/>
      <c r="B14" s="244"/>
      <c r="C14" s="4" t="s">
        <v>19</v>
      </c>
      <c r="D14" s="201">
        <v>18603</v>
      </c>
      <c r="E14" s="70">
        <v>20281</v>
      </c>
      <c r="F14" s="31">
        <v>24501</v>
      </c>
      <c r="G14" s="226">
        <v>20908</v>
      </c>
      <c r="H14" s="15">
        <v>20011</v>
      </c>
      <c r="I14" s="16">
        <v>22187</v>
      </c>
      <c r="J14" s="276">
        <v>20944</v>
      </c>
      <c r="K14" s="15">
        <v>20166</v>
      </c>
      <c r="L14" s="16">
        <v>17901</v>
      </c>
      <c r="M14" s="182">
        <v>19030</v>
      </c>
      <c r="N14" s="16">
        <v>21237</v>
      </c>
      <c r="O14" s="126">
        <v>18314</v>
      </c>
      <c r="P14" s="65">
        <f>SUM(D14:O14)</f>
        <v>244083</v>
      </c>
    </row>
    <row r="15" spans="1:17" ht="19.8" customHeight="1" thickBot="1" x14ac:dyDescent="0.45">
      <c r="A15" s="253"/>
      <c r="B15" s="245"/>
      <c r="C15" s="40" t="s">
        <v>0</v>
      </c>
      <c r="D15" s="203">
        <v>0.59552468147768745</v>
      </c>
      <c r="E15" s="158">
        <v>0.68070752500503462</v>
      </c>
      <c r="F15" s="159">
        <v>0.72698949617233399</v>
      </c>
      <c r="G15" s="228">
        <v>0.69898368547740042</v>
      </c>
      <c r="H15" s="78">
        <v>0.67979073954546998</v>
      </c>
      <c r="I15" s="66">
        <v>0.66691715762895276</v>
      </c>
      <c r="J15" s="278">
        <v>0.61</v>
      </c>
      <c r="K15" s="78">
        <v>0.68</v>
      </c>
      <c r="L15" s="66">
        <v>0.67604516786887725</v>
      </c>
      <c r="M15" s="184">
        <v>0.64508474576271191</v>
      </c>
      <c r="N15" s="66">
        <v>0.61</v>
      </c>
      <c r="O15" s="128">
        <v>0.61</v>
      </c>
      <c r="P15" s="66">
        <f>P14/P13</f>
        <v>0.65536897614623724</v>
      </c>
    </row>
    <row r="16" spans="1:17" ht="19.8" customHeight="1" thickBot="1" x14ac:dyDescent="0.45">
      <c r="A16" s="253"/>
      <c r="B16" s="246" t="s">
        <v>36</v>
      </c>
      <c r="C16" s="144" t="s">
        <v>18</v>
      </c>
      <c r="D16" s="204">
        <v>33993</v>
      </c>
      <c r="E16" s="145">
        <v>31369</v>
      </c>
      <c r="F16" s="146">
        <v>33050</v>
      </c>
      <c r="G16" s="146">
        <v>33818</v>
      </c>
      <c r="H16" s="147">
        <v>33288</v>
      </c>
      <c r="I16" s="148">
        <v>31093</v>
      </c>
      <c r="J16" s="279">
        <v>34761</v>
      </c>
      <c r="K16" s="149">
        <v>31450</v>
      </c>
      <c r="L16" s="148">
        <v>27384</v>
      </c>
      <c r="M16" s="185">
        <v>35777</v>
      </c>
      <c r="N16" s="148">
        <v>35206</v>
      </c>
      <c r="O16" s="190">
        <v>37637</v>
      </c>
      <c r="P16" s="150">
        <f>SUM(D16:O16)</f>
        <v>398826</v>
      </c>
      <c r="Q16" s="130"/>
    </row>
    <row r="17" spans="1:16" ht="19.8" customHeight="1" thickBot="1" x14ac:dyDescent="0.45">
      <c r="A17" s="253"/>
      <c r="B17" s="247"/>
      <c r="C17" s="144" t="s">
        <v>19</v>
      </c>
      <c r="D17" s="204">
        <v>20284</v>
      </c>
      <c r="E17" s="145">
        <v>19379</v>
      </c>
      <c r="F17" s="146">
        <v>21565</v>
      </c>
      <c r="G17" s="146">
        <v>21217</v>
      </c>
      <c r="H17" s="147">
        <v>21253</v>
      </c>
      <c r="I17" s="148">
        <v>19268</v>
      </c>
      <c r="J17" s="279">
        <v>21562</v>
      </c>
      <c r="K17" s="149">
        <v>20573</v>
      </c>
      <c r="L17" s="148">
        <v>17895</v>
      </c>
      <c r="M17" s="185">
        <v>21696</v>
      </c>
      <c r="N17" s="148">
        <v>22561</v>
      </c>
      <c r="O17" s="190">
        <v>22540</v>
      </c>
      <c r="P17" s="150">
        <f>SUM(D17:O17)</f>
        <v>249793</v>
      </c>
    </row>
    <row r="18" spans="1:16" ht="19.8" customHeight="1" thickBot="1" x14ac:dyDescent="0.45">
      <c r="A18" s="253"/>
      <c r="B18" s="248"/>
      <c r="C18" s="151" t="s">
        <v>0</v>
      </c>
      <c r="D18" s="205">
        <v>0.6</v>
      </c>
      <c r="E18" s="152">
        <v>0.62</v>
      </c>
      <c r="F18" s="153">
        <v>0.65</v>
      </c>
      <c r="G18" s="153">
        <v>0.63</v>
      </c>
      <c r="H18" s="154">
        <v>0.63845830329247777</v>
      </c>
      <c r="I18" s="155">
        <v>0.62</v>
      </c>
      <c r="J18" s="280">
        <v>0.62</v>
      </c>
      <c r="K18" s="156">
        <v>0.65</v>
      </c>
      <c r="L18" s="155">
        <f>L17/L16</f>
        <v>0.6534837861524978</v>
      </c>
      <c r="M18" s="186">
        <f>M17/M16</f>
        <v>0.60642312099952489</v>
      </c>
      <c r="N18" s="155">
        <v>0.64</v>
      </c>
      <c r="O18" s="191">
        <v>0.6</v>
      </c>
      <c r="P18" s="157">
        <f>P17/P16</f>
        <v>0.6263207514053748</v>
      </c>
    </row>
    <row r="19" spans="1:16" ht="19.8" customHeight="1" thickBot="1" x14ac:dyDescent="0.45">
      <c r="A19" s="253"/>
      <c r="B19" s="255" t="s">
        <v>41</v>
      </c>
      <c r="C19" s="99" t="s">
        <v>18</v>
      </c>
      <c r="D19" s="206">
        <v>32263</v>
      </c>
      <c r="E19" s="214">
        <v>36714</v>
      </c>
      <c r="F19" s="222">
        <v>40525</v>
      </c>
      <c r="G19" s="222">
        <v>44774</v>
      </c>
      <c r="H19" s="237">
        <v>38889</v>
      </c>
      <c r="I19" s="270">
        <v>40126</v>
      </c>
      <c r="J19" s="281">
        <v>47230</v>
      </c>
      <c r="K19" s="131"/>
      <c r="L19" s="104"/>
      <c r="M19" s="187"/>
      <c r="N19" s="104"/>
      <c r="O19" s="192"/>
      <c r="P19" s="105">
        <f>SUM(D19:O19)</f>
        <v>280521</v>
      </c>
    </row>
    <row r="20" spans="1:16" ht="19.8" customHeight="1" thickBot="1" x14ac:dyDescent="0.45">
      <c r="A20" s="253"/>
      <c r="B20" s="256"/>
      <c r="C20" s="99" t="s">
        <v>19</v>
      </c>
      <c r="D20" s="206">
        <v>20053</v>
      </c>
      <c r="E20" s="214">
        <v>25109</v>
      </c>
      <c r="F20" s="222">
        <v>25689</v>
      </c>
      <c r="G20" s="222">
        <v>26505</v>
      </c>
      <c r="H20" s="237">
        <v>23274</v>
      </c>
      <c r="I20" s="270">
        <v>23300</v>
      </c>
      <c r="J20" s="281">
        <v>28738</v>
      </c>
      <c r="K20" s="131"/>
      <c r="L20" s="104"/>
      <c r="M20" s="187"/>
      <c r="N20" s="104"/>
      <c r="O20" s="192"/>
      <c r="P20" s="105">
        <f t="shared" ref="P20" si="0">SUM(D20:O20)</f>
        <v>172668</v>
      </c>
    </row>
    <row r="21" spans="1:16" ht="19.8" customHeight="1" thickBot="1" x14ac:dyDescent="0.45">
      <c r="A21" s="254"/>
      <c r="B21" s="257"/>
      <c r="C21" s="137" t="s">
        <v>0</v>
      </c>
      <c r="D21" s="207">
        <v>0.62154790317081487</v>
      </c>
      <c r="E21" s="106">
        <v>0.68390804597701149</v>
      </c>
      <c r="F21" s="107">
        <v>0.63390499691548396</v>
      </c>
      <c r="G21" s="107">
        <v>0.59</v>
      </c>
      <c r="H21" s="108">
        <v>0.59847257579264057</v>
      </c>
      <c r="I21" s="110">
        <v>0.58067088670687339</v>
      </c>
      <c r="J21" s="282">
        <v>0.61</v>
      </c>
      <c r="K21" s="109"/>
      <c r="L21" s="110"/>
      <c r="M21" s="188"/>
      <c r="N21" s="110"/>
      <c r="O21" s="193"/>
      <c r="P21" s="194">
        <f>P20/P19</f>
        <v>0.61552611034468008</v>
      </c>
    </row>
    <row r="22" spans="1:16" ht="19.8" customHeight="1" x14ac:dyDescent="0.4">
      <c r="A22" s="252" t="s">
        <v>1</v>
      </c>
      <c r="B22" s="258" t="s">
        <v>23</v>
      </c>
      <c r="C22" s="5" t="s">
        <v>20</v>
      </c>
      <c r="D22" s="196">
        <v>194646</v>
      </c>
      <c r="E22" s="67">
        <v>188033</v>
      </c>
      <c r="F22" s="28">
        <v>247252</v>
      </c>
      <c r="G22" s="223">
        <v>233060</v>
      </c>
      <c r="H22" s="8">
        <v>213026</v>
      </c>
      <c r="I22" s="9">
        <v>227944</v>
      </c>
      <c r="J22" s="272">
        <v>225245</v>
      </c>
      <c r="K22" s="8">
        <v>210308</v>
      </c>
      <c r="L22" s="9">
        <v>191549</v>
      </c>
      <c r="M22" s="9">
        <v>208746</v>
      </c>
      <c r="N22" s="59">
        <v>217818</v>
      </c>
      <c r="O22" s="86">
        <v>214706</v>
      </c>
      <c r="P22" s="10">
        <f>SUM(D22:O22)</f>
        <v>2572333</v>
      </c>
    </row>
    <row r="23" spans="1:16" ht="19.8" customHeight="1" x14ac:dyDescent="0.4">
      <c r="A23" s="253"/>
      <c r="B23" s="259"/>
      <c r="C23" s="6" t="s">
        <v>24</v>
      </c>
      <c r="D23" s="201">
        <f>D24-D22</f>
        <v>112122</v>
      </c>
      <c r="E23" s="70">
        <f t="shared" ref="E23:O23" si="1">E24-E22</f>
        <v>105001</v>
      </c>
      <c r="F23" s="31">
        <f t="shared" si="1"/>
        <v>126106</v>
      </c>
      <c r="G23" s="226">
        <f t="shared" si="1"/>
        <v>117993</v>
      </c>
      <c r="H23" s="15">
        <f t="shared" si="1"/>
        <v>104710</v>
      </c>
      <c r="I23" s="16">
        <f t="shared" si="1"/>
        <v>113129</v>
      </c>
      <c r="J23" s="276">
        <f t="shared" si="1"/>
        <v>110018</v>
      </c>
      <c r="K23" s="15">
        <f t="shared" si="1"/>
        <v>101569</v>
      </c>
      <c r="L23" s="16">
        <f t="shared" si="1"/>
        <v>93120</v>
      </c>
      <c r="M23" s="16">
        <f t="shared" si="1"/>
        <v>99908</v>
      </c>
      <c r="N23" s="61">
        <f t="shared" si="1"/>
        <v>104061</v>
      </c>
      <c r="O23" s="88">
        <f t="shared" si="1"/>
        <v>112251</v>
      </c>
      <c r="P23" s="10">
        <f t="shared" ref="P23:P30" si="2">SUM(D23:O23)</f>
        <v>1299988</v>
      </c>
    </row>
    <row r="24" spans="1:16" ht="19.8" customHeight="1" x14ac:dyDescent="0.4">
      <c r="A24" s="253"/>
      <c r="B24" s="259"/>
      <c r="C24" s="6" t="s">
        <v>4</v>
      </c>
      <c r="D24" s="208">
        <v>306768</v>
      </c>
      <c r="E24" s="72">
        <v>293034</v>
      </c>
      <c r="F24" s="33">
        <v>373358</v>
      </c>
      <c r="G24" s="229">
        <v>351053</v>
      </c>
      <c r="H24" s="18">
        <v>317736</v>
      </c>
      <c r="I24" s="19">
        <v>341073</v>
      </c>
      <c r="J24" s="283">
        <v>335263</v>
      </c>
      <c r="K24" s="18">
        <v>311877</v>
      </c>
      <c r="L24" s="19">
        <v>284669</v>
      </c>
      <c r="M24" s="19">
        <v>308654</v>
      </c>
      <c r="N24" s="63">
        <v>321879</v>
      </c>
      <c r="O24" s="89">
        <v>326957</v>
      </c>
      <c r="P24" s="10">
        <f t="shared" si="2"/>
        <v>3872321</v>
      </c>
    </row>
    <row r="25" spans="1:16" ht="19.8" customHeight="1" x14ac:dyDescent="0.4">
      <c r="A25" s="253"/>
      <c r="B25" s="259" t="s">
        <v>22</v>
      </c>
      <c r="C25" s="6" t="s">
        <v>20</v>
      </c>
      <c r="D25" s="208">
        <v>200042</v>
      </c>
      <c r="E25" s="72">
        <v>195899</v>
      </c>
      <c r="F25" s="33">
        <v>226655</v>
      </c>
      <c r="G25" s="229">
        <v>217975</v>
      </c>
      <c r="H25" s="18">
        <v>224118</v>
      </c>
      <c r="I25" s="19">
        <v>210354</v>
      </c>
      <c r="J25" s="283">
        <v>209396</v>
      </c>
      <c r="K25" s="18">
        <v>217584</v>
      </c>
      <c r="L25" s="19">
        <v>202374</v>
      </c>
      <c r="M25" s="19">
        <v>200684</v>
      </c>
      <c r="N25" s="63">
        <v>194530</v>
      </c>
      <c r="O25" s="89">
        <v>168909</v>
      </c>
      <c r="P25" s="10">
        <f t="shared" si="2"/>
        <v>2468520</v>
      </c>
    </row>
    <row r="26" spans="1:16" ht="19.8" customHeight="1" x14ac:dyDescent="0.4">
      <c r="A26" s="253"/>
      <c r="B26" s="259"/>
      <c r="C26" s="6" t="s">
        <v>24</v>
      </c>
      <c r="D26" s="201">
        <f>D27-D25</f>
        <v>100239</v>
      </c>
      <c r="E26" s="70">
        <f t="shared" ref="E26:N26" si="3">E27-E25</f>
        <v>94242</v>
      </c>
      <c r="F26" s="31">
        <f t="shared" si="3"/>
        <v>107611</v>
      </c>
      <c r="G26" s="226">
        <f t="shared" si="3"/>
        <v>103954</v>
      </c>
      <c r="H26" s="15">
        <f t="shared" si="3"/>
        <v>107049</v>
      </c>
      <c r="I26" s="16">
        <f t="shared" si="3"/>
        <v>107088</v>
      </c>
      <c r="J26" s="276">
        <f t="shared" si="3"/>
        <v>107014</v>
      </c>
      <c r="K26" s="15">
        <f t="shared" si="3"/>
        <v>107489</v>
      </c>
      <c r="L26" s="16">
        <f t="shared" si="3"/>
        <v>102398</v>
      </c>
      <c r="M26" s="16">
        <f t="shared" si="3"/>
        <v>100525</v>
      </c>
      <c r="N26" s="61">
        <f t="shared" si="3"/>
        <v>108977</v>
      </c>
      <c r="O26" s="88">
        <v>111043</v>
      </c>
      <c r="P26" s="10">
        <f t="shared" si="2"/>
        <v>1257629</v>
      </c>
    </row>
    <row r="27" spans="1:16" ht="19.8" customHeight="1" x14ac:dyDescent="0.4">
      <c r="A27" s="253"/>
      <c r="B27" s="259"/>
      <c r="C27" s="6" t="s">
        <v>4</v>
      </c>
      <c r="D27" s="208">
        <v>300281</v>
      </c>
      <c r="E27" s="72">
        <v>290141</v>
      </c>
      <c r="F27" s="33">
        <v>334266</v>
      </c>
      <c r="G27" s="229">
        <v>321929</v>
      </c>
      <c r="H27" s="18">
        <v>331167</v>
      </c>
      <c r="I27" s="19">
        <v>317442</v>
      </c>
      <c r="J27" s="283">
        <v>316410</v>
      </c>
      <c r="K27" s="18">
        <v>325073</v>
      </c>
      <c r="L27" s="19">
        <v>304772</v>
      </c>
      <c r="M27" s="19">
        <v>301209</v>
      </c>
      <c r="N27" s="63">
        <v>303507</v>
      </c>
      <c r="O27" s="89">
        <f>SUM(O25:O26)</f>
        <v>279952</v>
      </c>
      <c r="P27" s="10">
        <f t="shared" si="2"/>
        <v>3726149</v>
      </c>
    </row>
    <row r="28" spans="1:16" ht="19.8" customHeight="1" x14ac:dyDescent="0.4">
      <c r="A28" s="253"/>
      <c r="B28" s="259" t="s">
        <v>27</v>
      </c>
      <c r="C28" s="6" t="s">
        <v>20</v>
      </c>
      <c r="D28" s="208">
        <v>170191</v>
      </c>
      <c r="E28" s="72">
        <v>195597</v>
      </c>
      <c r="F28" s="33">
        <v>230898</v>
      </c>
      <c r="G28" s="229">
        <v>203097</v>
      </c>
      <c r="H28" s="18">
        <v>211730</v>
      </c>
      <c r="I28" s="19">
        <v>214056</v>
      </c>
      <c r="J28" s="283">
        <v>206892</v>
      </c>
      <c r="K28" s="18">
        <v>209065</v>
      </c>
      <c r="L28" s="19">
        <v>191955</v>
      </c>
      <c r="M28" s="19">
        <v>200088</v>
      </c>
      <c r="N28" s="63">
        <v>214114</v>
      </c>
      <c r="O28" s="89">
        <v>192221</v>
      </c>
      <c r="P28" s="10">
        <f t="shared" si="2"/>
        <v>2439904</v>
      </c>
    </row>
    <row r="29" spans="1:16" ht="19.8" customHeight="1" x14ac:dyDescent="0.4">
      <c r="A29" s="253"/>
      <c r="B29" s="259"/>
      <c r="C29" s="6" t="s">
        <v>24</v>
      </c>
      <c r="D29" s="201">
        <v>109119</v>
      </c>
      <c r="E29" s="70">
        <v>114579</v>
      </c>
      <c r="F29" s="31">
        <v>132538</v>
      </c>
      <c r="G29" s="226">
        <v>110158</v>
      </c>
      <c r="H29" s="15">
        <v>111048</v>
      </c>
      <c r="I29" s="16">
        <v>115704</v>
      </c>
      <c r="J29" s="276">
        <v>108253</v>
      </c>
      <c r="K29" s="15">
        <v>108751</v>
      </c>
      <c r="L29" s="16">
        <v>96711</v>
      </c>
      <c r="M29" s="16">
        <v>102817</v>
      </c>
      <c r="N29" s="61">
        <v>108858</v>
      </c>
      <c r="O29" s="88">
        <v>105227</v>
      </c>
      <c r="P29" s="10">
        <f t="shared" si="2"/>
        <v>1323763</v>
      </c>
    </row>
    <row r="30" spans="1:16" ht="19.8" customHeight="1" thickBot="1" x14ac:dyDescent="0.45">
      <c r="A30" s="253"/>
      <c r="B30" s="260"/>
      <c r="C30" s="39" t="s">
        <v>4</v>
      </c>
      <c r="D30" s="197">
        <v>279310</v>
      </c>
      <c r="E30" s="68">
        <v>310176</v>
      </c>
      <c r="F30" s="29">
        <f t="shared" ref="F30:K30" si="4">SUM(F28:F29)</f>
        <v>363436</v>
      </c>
      <c r="G30" s="224">
        <f t="shared" si="4"/>
        <v>313255</v>
      </c>
      <c r="H30" s="11">
        <f t="shared" si="4"/>
        <v>322778</v>
      </c>
      <c r="I30" s="12">
        <f t="shared" si="4"/>
        <v>329760</v>
      </c>
      <c r="J30" s="273">
        <f t="shared" si="4"/>
        <v>315145</v>
      </c>
      <c r="K30" s="11">
        <f t="shared" si="4"/>
        <v>317816</v>
      </c>
      <c r="L30" s="12">
        <f>SUM(L28:L29)</f>
        <v>288666</v>
      </c>
      <c r="M30" s="12">
        <f>SUM(M28:M29)</f>
        <v>302905</v>
      </c>
      <c r="N30" s="60">
        <f>SUM(N28:N29)</f>
        <v>322972</v>
      </c>
      <c r="O30" s="87">
        <f>SUM(O28:O29)</f>
        <v>297448</v>
      </c>
      <c r="P30" s="10">
        <f t="shared" si="2"/>
        <v>3763667</v>
      </c>
    </row>
    <row r="31" spans="1:16" ht="19.8" customHeight="1" x14ac:dyDescent="0.4">
      <c r="A31" s="253"/>
      <c r="B31" s="246" t="s">
        <v>36</v>
      </c>
      <c r="C31" s="3" t="s">
        <v>20</v>
      </c>
      <c r="D31" s="209">
        <v>217457</v>
      </c>
      <c r="E31" s="73">
        <v>190954</v>
      </c>
      <c r="F31" s="42">
        <v>223854</v>
      </c>
      <c r="G31" s="230">
        <v>228623</v>
      </c>
      <c r="H31" s="41">
        <v>217978</v>
      </c>
      <c r="I31" s="269">
        <v>199149</v>
      </c>
      <c r="J31" s="284">
        <v>229711</v>
      </c>
      <c r="K31" s="41">
        <v>190309</v>
      </c>
      <c r="L31" s="80">
        <v>190309</v>
      </c>
      <c r="M31" s="80">
        <v>220432</v>
      </c>
      <c r="N31" s="62">
        <v>201109</v>
      </c>
      <c r="O31" s="161">
        <v>201576</v>
      </c>
      <c r="P31" s="80">
        <f>SUM(D31:O31)</f>
        <v>2511461</v>
      </c>
    </row>
    <row r="32" spans="1:16" ht="19.8" customHeight="1" thickBot="1" x14ac:dyDescent="0.45">
      <c r="A32" s="253"/>
      <c r="B32" s="247"/>
      <c r="C32" s="40" t="s">
        <v>24</v>
      </c>
      <c r="D32" s="210">
        <v>118339</v>
      </c>
      <c r="E32" s="112">
        <v>102041</v>
      </c>
      <c r="F32" s="113">
        <v>113047</v>
      </c>
      <c r="G32" s="231">
        <v>114387</v>
      </c>
      <c r="H32" s="114">
        <v>114099</v>
      </c>
      <c r="I32" s="12">
        <v>103064</v>
      </c>
      <c r="J32" s="285">
        <v>117380</v>
      </c>
      <c r="K32" s="114">
        <v>94734</v>
      </c>
      <c r="L32" s="115">
        <v>94734</v>
      </c>
      <c r="M32" s="115">
        <v>109373</v>
      </c>
      <c r="N32" s="111">
        <v>103374</v>
      </c>
      <c r="O32" s="162">
        <v>108935</v>
      </c>
      <c r="P32" s="9">
        <f>SUM(D32:O32)</f>
        <v>1293507</v>
      </c>
    </row>
    <row r="33" spans="1:16" ht="19.8" customHeight="1" thickBot="1" x14ac:dyDescent="0.45">
      <c r="A33" s="253"/>
      <c r="B33" s="248"/>
      <c r="C33" s="144" t="s">
        <v>4</v>
      </c>
      <c r="D33" s="211">
        <f t="shared" ref="D33:J33" si="5">SUM(D31:D32)</f>
        <v>335796</v>
      </c>
      <c r="E33" s="164">
        <f t="shared" si="5"/>
        <v>292995</v>
      </c>
      <c r="F33" s="165">
        <f t="shared" si="5"/>
        <v>336901</v>
      </c>
      <c r="G33" s="232">
        <f t="shared" si="5"/>
        <v>343010</v>
      </c>
      <c r="H33" s="166">
        <f t="shared" si="5"/>
        <v>332077</v>
      </c>
      <c r="I33" s="167">
        <f t="shared" si="5"/>
        <v>302213</v>
      </c>
      <c r="J33" s="286">
        <f t="shared" si="5"/>
        <v>347091</v>
      </c>
      <c r="K33" s="166">
        <f t="shared" ref="K33:P33" si="6">SUM(K31:K32)</f>
        <v>285043</v>
      </c>
      <c r="L33" s="167">
        <f t="shared" si="6"/>
        <v>285043</v>
      </c>
      <c r="M33" s="167">
        <f t="shared" si="6"/>
        <v>329805</v>
      </c>
      <c r="N33" s="163">
        <f t="shared" si="6"/>
        <v>304483</v>
      </c>
      <c r="O33" s="168">
        <f t="shared" si="6"/>
        <v>310511</v>
      </c>
      <c r="P33" s="167">
        <f t="shared" si="6"/>
        <v>3804968</v>
      </c>
    </row>
    <row r="34" spans="1:16" ht="19.8" customHeight="1" thickBot="1" x14ac:dyDescent="0.45">
      <c r="A34" s="253"/>
      <c r="B34" s="255" t="s">
        <v>41</v>
      </c>
      <c r="C34" s="169" t="s">
        <v>20</v>
      </c>
      <c r="D34" s="212">
        <v>179678</v>
      </c>
      <c r="E34" s="215">
        <v>212846</v>
      </c>
      <c r="F34" s="217">
        <v>229661</v>
      </c>
      <c r="G34" s="236">
        <v>229135</v>
      </c>
      <c r="H34" s="239">
        <v>203429</v>
      </c>
      <c r="I34" s="135">
        <v>206685</v>
      </c>
      <c r="J34" s="287">
        <v>236864</v>
      </c>
      <c r="K34" s="133"/>
      <c r="L34" s="134"/>
      <c r="M34" s="134"/>
      <c r="N34" s="132"/>
      <c r="O34" s="136"/>
      <c r="P34" s="135">
        <f>SUM(D34:O34)</f>
        <v>1498298</v>
      </c>
    </row>
    <row r="35" spans="1:16" ht="19.8" customHeight="1" thickBot="1" x14ac:dyDescent="0.45">
      <c r="A35" s="253"/>
      <c r="B35" s="256"/>
      <c r="C35" s="141" t="s">
        <v>24</v>
      </c>
      <c r="D35" s="212">
        <v>100806</v>
      </c>
      <c r="E35" s="215">
        <v>110439</v>
      </c>
      <c r="F35" s="217">
        <v>114420</v>
      </c>
      <c r="G35" s="236">
        <v>111469</v>
      </c>
      <c r="H35" s="239">
        <v>102625</v>
      </c>
      <c r="I35" s="135">
        <v>101096</v>
      </c>
      <c r="J35" s="287">
        <v>115872</v>
      </c>
      <c r="K35" s="133"/>
      <c r="L35" s="134"/>
      <c r="M35" s="134"/>
      <c r="N35" s="132"/>
      <c r="O35" s="136"/>
      <c r="P35" s="135">
        <f t="shared" ref="P35" si="7">SUM(D35:O35)</f>
        <v>756727</v>
      </c>
    </row>
    <row r="36" spans="1:16" ht="19.8" customHeight="1" thickBot="1" x14ac:dyDescent="0.45">
      <c r="A36" s="254"/>
      <c r="B36" s="257"/>
      <c r="C36" s="176" t="s">
        <v>4</v>
      </c>
      <c r="D36" s="212">
        <f t="shared" ref="D36:I36" si="8">SUM(D34:D35)</f>
        <v>280484</v>
      </c>
      <c r="E36" s="215">
        <f t="shared" si="8"/>
        <v>323285</v>
      </c>
      <c r="F36" s="217">
        <f t="shared" si="8"/>
        <v>344081</v>
      </c>
      <c r="G36" s="236">
        <f t="shared" si="8"/>
        <v>340604</v>
      </c>
      <c r="H36" s="239">
        <f t="shared" si="8"/>
        <v>306054</v>
      </c>
      <c r="I36" s="135">
        <f t="shared" si="8"/>
        <v>307781</v>
      </c>
      <c r="J36" s="287">
        <f>SUM(J34:J35)</f>
        <v>352736</v>
      </c>
      <c r="K36" s="133"/>
      <c r="L36" s="134"/>
      <c r="M36" s="134"/>
      <c r="N36" s="132"/>
      <c r="O36" s="136"/>
      <c r="P36" s="135">
        <f>SUM(D36:O36)/1</f>
        <v>2255025</v>
      </c>
    </row>
    <row r="37" spans="1:16" ht="19.8" customHeight="1" x14ac:dyDescent="0.4">
      <c r="A37" s="261" t="s">
        <v>28</v>
      </c>
      <c r="B37" s="38" t="s">
        <v>23</v>
      </c>
      <c r="C37" s="54" t="s">
        <v>39</v>
      </c>
      <c r="D37" s="209">
        <v>32820</v>
      </c>
      <c r="E37" s="20">
        <v>37304</v>
      </c>
      <c r="F37" s="34">
        <v>42679</v>
      </c>
      <c r="G37" s="230">
        <v>48182</v>
      </c>
      <c r="H37" s="76">
        <v>55172</v>
      </c>
      <c r="I37" s="20">
        <v>40248</v>
      </c>
      <c r="J37" s="288">
        <v>39427</v>
      </c>
      <c r="K37" s="76">
        <v>36320</v>
      </c>
      <c r="L37" s="79">
        <v>33943</v>
      </c>
      <c r="M37" s="79">
        <v>34700</v>
      </c>
      <c r="N37" s="62">
        <v>37142</v>
      </c>
      <c r="O37" s="90">
        <v>29101</v>
      </c>
      <c r="P37" s="21">
        <v>467038</v>
      </c>
    </row>
    <row r="38" spans="1:16" ht="19.8" customHeight="1" x14ac:dyDescent="0.4">
      <c r="A38" s="262"/>
      <c r="B38" s="37" t="s">
        <v>22</v>
      </c>
      <c r="C38" s="55" t="s">
        <v>39</v>
      </c>
      <c r="D38" s="197">
        <v>33864</v>
      </c>
      <c r="E38" s="50">
        <v>31638</v>
      </c>
      <c r="F38" s="51">
        <v>35869</v>
      </c>
      <c r="G38" s="224">
        <v>32027</v>
      </c>
      <c r="H38" s="49">
        <v>33759</v>
      </c>
      <c r="I38" s="50">
        <v>23793</v>
      </c>
      <c r="J38" s="289">
        <v>28636</v>
      </c>
      <c r="K38" s="49">
        <v>34169</v>
      </c>
      <c r="L38" s="50">
        <v>35205</v>
      </c>
      <c r="M38" s="50">
        <v>37828</v>
      </c>
      <c r="N38" s="60">
        <v>40251</v>
      </c>
      <c r="O38" s="91">
        <v>37614</v>
      </c>
      <c r="P38" s="52">
        <f>SUM(D38:O38)</f>
        <v>404653</v>
      </c>
    </row>
    <row r="39" spans="1:16" ht="19.8" customHeight="1" thickBot="1" x14ac:dyDescent="0.45">
      <c r="A39" s="262"/>
      <c r="B39" s="37" t="s">
        <v>26</v>
      </c>
      <c r="C39" s="55" t="s">
        <v>39</v>
      </c>
      <c r="D39" s="213">
        <v>38818</v>
      </c>
      <c r="E39" s="23">
        <v>43493</v>
      </c>
      <c r="F39" s="35">
        <v>54791</v>
      </c>
      <c r="G39" s="233">
        <v>50341</v>
      </c>
      <c r="H39" s="22">
        <v>57459</v>
      </c>
      <c r="I39" s="23">
        <v>61497</v>
      </c>
      <c r="J39" s="290">
        <v>55005</v>
      </c>
      <c r="K39" s="22">
        <v>55377</v>
      </c>
      <c r="L39" s="23">
        <v>53679</v>
      </c>
      <c r="M39" s="23">
        <v>57045</v>
      </c>
      <c r="N39" s="64">
        <v>57541</v>
      </c>
      <c r="O39" s="92">
        <v>51657</v>
      </c>
      <c r="P39" s="24">
        <v>636703</v>
      </c>
    </row>
    <row r="40" spans="1:16" ht="19.8" customHeight="1" thickBot="1" x14ac:dyDescent="0.45">
      <c r="A40" s="262"/>
      <c r="B40" s="170" t="s">
        <v>37</v>
      </c>
      <c r="C40" s="171" t="s">
        <v>39</v>
      </c>
      <c r="D40" s="211">
        <v>44142</v>
      </c>
      <c r="E40" s="172">
        <v>45683</v>
      </c>
      <c r="F40" s="173">
        <v>50614</v>
      </c>
      <c r="G40" s="232">
        <v>54219</v>
      </c>
      <c r="H40" s="174">
        <v>54259</v>
      </c>
      <c r="I40" s="172">
        <v>42046</v>
      </c>
      <c r="J40" s="291">
        <v>51387</v>
      </c>
      <c r="K40" s="174">
        <v>55331</v>
      </c>
      <c r="L40" s="172">
        <v>50103</v>
      </c>
      <c r="M40" s="172">
        <v>61059</v>
      </c>
      <c r="N40" s="163">
        <v>53268</v>
      </c>
      <c r="O40" s="175">
        <v>65764</v>
      </c>
      <c r="P40" s="172">
        <f>SUM(D40:O40)</f>
        <v>627875</v>
      </c>
    </row>
    <row r="41" spans="1:16" ht="19.8" customHeight="1" thickBot="1" x14ac:dyDescent="0.45">
      <c r="A41" s="263"/>
      <c r="B41" s="116" t="s">
        <v>41</v>
      </c>
      <c r="C41" s="117" t="s">
        <v>38</v>
      </c>
      <c r="D41" s="199">
        <v>60967</v>
      </c>
      <c r="E41" s="121">
        <v>76387</v>
      </c>
      <c r="F41" s="218">
        <v>78842</v>
      </c>
      <c r="G41" s="234">
        <v>80508</v>
      </c>
      <c r="H41" s="240">
        <v>76387</v>
      </c>
      <c r="I41" s="121">
        <v>64060</v>
      </c>
      <c r="J41" s="292">
        <v>96123</v>
      </c>
      <c r="K41" s="119"/>
      <c r="L41" s="118"/>
      <c r="M41" s="118"/>
      <c r="N41" s="100"/>
      <c r="O41" s="120"/>
      <c r="P41" s="121">
        <f>SUM(D41:O41)</f>
        <v>533274</v>
      </c>
    </row>
    <row r="42" spans="1:16" ht="20.399999999999999" customHeight="1" x14ac:dyDescent="0.4">
      <c r="A42" s="43"/>
      <c r="B42" s="44"/>
      <c r="C42" s="45"/>
      <c r="D42" s="46"/>
      <c r="E42" s="47"/>
      <c r="F42" s="47"/>
      <c r="G42" s="46"/>
      <c r="H42" s="47"/>
      <c r="I42" s="47"/>
      <c r="J42" s="47"/>
      <c r="K42" s="47"/>
      <c r="L42" s="47"/>
      <c r="M42" s="47"/>
      <c r="N42" s="46"/>
      <c r="O42" s="53"/>
      <c r="P42" s="48"/>
    </row>
    <row r="44" spans="1:16" x14ac:dyDescent="0.4">
      <c r="A44" s="25" t="s">
        <v>29</v>
      </c>
      <c r="C44" s="26"/>
      <c r="D44" s="26"/>
      <c r="E44" s="27"/>
      <c r="G44" s="56"/>
    </row>
    <row r="45" spans="1:16" ht="25.8" customHeight="1" x14ac:dyDescent="0.4">
      <c r="A45" s="264" t="s">
        <v>30</v>
      </c>
      <c r="B45" s="265"/>
      <c r="C45" s="266" t="s">
        <v>31</v>
      </c>
      <c r="D45" s="267"/>
      <c r="E45" s="268"/>
      <c r="G45" s="56"/>
      <c r="I45" s="56"/>
    </row>
    <row r="46" spans="1:16" ht="25.8" customHeight="1" x14ac:dyDescent="0.4">
      <c r="A46" s="264" t="s">
        <v>42</v>
      </c>
      <c r="B46" s="265"/>
      <c r="C46" s="266" t="s">
        <v>32</v>
      </c>
      <c r="D46" s="267"/>
      <c r="E46" s="268"/>
      <c r="G46" s="57"/>
      <c r="H46" s="219"/>
      <c r="I46" s="56"/>
      <c r="J46" s="77"/>
    </row>
    <row r="47" spans="1:16" ht="25.8" customHeight="1" x14ac:dyDescent="0.4">
      <c r="A47" s="264" t="s">
        <v>33</v>
      </c>
      <c r="B47" s="265"/>
      <c r="C47" s="266" t="s">
        <v>31</v>
      </c>
      <c r="D47" s="267"/>
      <c r="E47" s="268"/>
      <c r="G47" s="57"/>
      <c r="H47" s="220"/>
      <c r="I47" s="57"/>
      <c r="J47" s="77"/>
      <c r="M47" s="81"/>
      <c r="N47" s="56"/>
      <c r="O47" s="82"/>
    </row>
    <row r="48" spans="1:16" ht="25.8" customHeight="1" x14ac:dyDescent="0.4">
      <c r="A48" s="264" t="s">
        <v>34</v>
      </c>
      <c r="B48" s="265"/>
      <c r="C48" s="266" t="s">
        <v>35</v>
      </c>
      <c r="D48" s="267"/>
      <c r="E48" s="268"/>
      <c r="G48" s="57"/>
      <c r="H48" s="221"/>
      <c r="I48" s="57"/>
      <c r="J48" s="77"/>
      <c r="M48" s="83"/>
      <c r="N48" s="56"/>
      <c r="O48" s="84"/>
    </row>
    <row r="49" spans="7:14" x14ac:dyDescent="0.4">
      <c r="G49" s="58"/>
      <c r="H49" s="56"/>
      <c r="I49" s="57"/>
      <c r="J49" s="77"/>
      <c r="K49" s="85"/>
      <c r="L49" s="85"/>
      <c r="N49" s="56"/>
    </row>
    <row r="50" spans="7:14" x14ac:dyDescent="0.4">
      <c r="H50" s="56"/>
      <c r="I50" s="57"/>
      <c r="J50" s="77"/>
      <c r="L50" s="56"/>
      <c r="N50" s="56"/>
    </row>
    <row r="51" spans="7:14" x14ac:dyDescent="0.4">
      <c r="H51" s="56"/>
      <c r="I51" s="56"/>
    </row>
  </sheetData>
  <mergeCells count="23">
    <mergeCell ref="A37:A41"/>
    <mergeCell ref="A48:B48"/>
    <mergeCell ref="C48:E48"/>
    <mergeCell ref="A45:B45"/>
    <mergeCell ref="C45:E45"/>
    <mergeCell ref="A46:B46"/>
    <mergeCell ref="C46:E46"/>
    <mergeCell ref="A47:B47"/>
    <mergeCell ref="C47:E47"/>
    <mergeCell ref="B22:B24"/>
    <mergeCell ref="B25:B27"/>
    <mergeCell ref="B28:B30"/>
    <mergeCell ref="B31:B33"/>
    <mergeCell ref="A22:A36"/>
    <mergeCell ref="B34:B36"/>
    <mergeCell ref="A1:B1"/>
    <mergeCell ref="B7:B9"/>
    <mergeCell ref="B10:B12"/>
    <mergeCell ref="B13:B15"/>
    <mergeCell ref="B16:B18"/>
    <mergeCell ref="A2:A6"/>
    <mergeCell ref="A7:A21"/>
    <mergeCell ref="B19:B21"/>
  </mergeCells>
  <phoneticPr fontId="5" type="noConversion"/>
  <pageMargins left="0.69999998807907104" right="0.69999998807907104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2025년7월데이터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revision>2</cp:revision>
  <cp:lastPrinted>2022-12-02T01:58:27Z</cp:lastPrinted>
  <dcterms:created xsi:type="dcterms:W3CDTF">2022-10-18T05:27:36Z</dcterms:created>
  <dcterms:modified xsi:type="dcterms:W3CDTF">2025-10-13T07:16:27Z</dcterms:modified>
  <cp:version>1100.0100.01</cp:version>
</cp:coreProperties>
</file>