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19368" windowHeight="9180"/>
  </bookViews>
  <sheets>
    <sheet name="2021년이후월별회원사별경매대수(24년10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1" i="8" l="1"/>
  <c r="Q110" i="8"/>
  <c r="Q108" i="8"/>
  <c r="Q107" i="8"/>
  <c r="Q105" i="8"/>
  <c r="Q104" i="8"/>
  <c r="Q102" i="8"/>
  <c r="Q101" i="8"/>
  <c r="Q99" i="8"/>
  <c r="Q98" i="8"/>
  <c r="Q96" i="8"/>
  <c r="Q95" i="8"/>
  <c r="Q93" i="8"/>
  <c r="Q92" i="8"/>
  <c r="Q90" i="8"/>
  <c r="Q89" i="8"/>
  <c r="Q87" i="8"/>
  <c r="Q86" i="8"/>
  <c r="M91" i="8"/>
  <c r="P110" i="8" l="1"/>
  <c r="P108" i="8"/>
  <c r="P107" i="8"/>
  <c r="P105" i="8"/>
  <c r="P104" i="8"/>
  <c r="P102" i="8"/>
  <c r="P101" i="8"/>
  <c r="P99" i="8"/>
  <c r="P98" i="8"/>
  <c r="P96" i="8"/>
  <c r="P95" i="8"/>
  <c r="P93" i="8"/>
  <c r="P92" i="8"/>
  <c r="P90" i="8"/>
  <c r="P89" i="8"/>
  <c r="P87" i="8"/>
  <c r="P86" i="8"/>
  <c r="Q100" i="8" l="1"/>
  <c r="Q97" i="8"/>
  <c r="Q106" i="8"/>
  <c r="Q94" i="8"/>
  <c r="Q103" i="8"/>
  <c r="Q91" i="8"/>
  <c r="Q109" i="8"/>
  <c r="P94" i="8"/>
  <c r="P106" i="8"/>
  <c r="P97" i="8"/>
  <c r="P91" i="8"/>
  <c r="P103" i="8"/>
  <c r="P88" i="8"/>
  <c r="P109" i="8"/>
  <c r="Q88" i="8"/>
  <c r="P100" i="8"/>
  <c r="P111" i="8"/>
  <c r="Q81" i="8"/>
  <c r="Q112" i="8" l="1"/>
  <c r="P112" i="8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<sst xmlns="http://schemas.openxmlformats.org/spreadsheetml/2006/main" count="215" uniqueCount="39">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</sst>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36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  <xf numFmtId="178" fontId="4" fillId="4" borderId="28" xfId="2" applyNumberFormat="1" applyFont="1" applyFill="1" applyBorder="1" applyAlignment="1">
      <alignment wrapText="1"/>
    </xf>
    <xf numFmtId="178" fontId="6" fillId="4" borderId="29" xfId="2" applyNumberFormat="1" applyFont="1" applyFill="1" applyBorder="1" applyAlignment="1">
      <alignment wrapText="1"/>
    </xf>
    <xf numFmtId="178" fontId="4" fillId="4" borderId="31" xfId="2" applyNumberFormat="1" applyFont="1" applyFill="1" applyBorder="1" applyAlignment="1">
      <alignment wrapText="1"/>
    </xf>
    <xf numFmtId="41" fontId="3" fillId="15" borderId="58" xfId="0" applyNumberFormat="1" applyFont="1" applyFill="1" applyBorder="1" applyAlignment="1">
      <alignment horizontal="center" vertical="center" wrapText="1"/>
    </xf>
    <xf numFmtId="9" fontId="15" fillId="15" borderId="54" xfId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6" fillId="14" borderId="55" xfId="0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94" zoomScale="88" zoomScaleNormal="88" workbookViewId="0">
      <selection activeCell="F79" sqref="F79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0.39843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10" t="s">
        <v>16</v>
      </c>
      <c r="B2" s="413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11"/>
      <c r="B3" s="414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11"/>
      <c r="B4" s="414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11"/>
      <c r="B5" s="414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11"/>
      <c r="B6" s="414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11"/>
      <c r="B7" s="414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11"/>
      <c r="B8" s="414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11"/>
      <c r="B9" s="414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11"/>
      <c r="B10" s="414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11"/>
      <c r="B11" s="414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11"/>
      <c r="B12" s="414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11"/>
      <c r="B13" s="414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11"/>
      <c r="B14" s="414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11"/>
      <c r="B15" s="414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11"/>
      <c r="B16" s="415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11"/>
      <c r="B17" s="414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11"/>
      <c r="B18" s="414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11"/>
      <c r="B19" s="415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11"/>
      <c r="B20" s="414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11"/>
      <c r="B21" s="414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11"/>
      <c r="B22" s="415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11"/>
      <c r="B23" s="414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11"/>
      <c r="B24" s="414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11"/>
      <c r="B25" s="415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11"/>
      <c r="B26" s="416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11"/>
      <c r="B27" s="417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12"/>
      <c r="B28" s="418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24" t="s">
        <v>17</v>
      </c>
      <c r="B30" s="422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25"/>
      <c r="B31" s="420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25"/>
      <c r="B32" s="423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25"/>
      <c r="B33" s="419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25"/>
      <c r="B34" s="420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25"/>
      <c r="B35" s="421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25"/>
      <c r="B36" s="422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25"/>
      <c r="B37" s="420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25"/>
      <c r="B38" s="423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25"/>
      <c r="B39" s="419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25"/>
      <c r="B40" s="420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25"/>
      <c r="B41" s="421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25"/>
      <c r="B42" s="422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25"/>
      <c r="B43" s="420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25"/>
      <c r="B44" s="423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25"/>
      <c r="B45" s="427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25"/>
      <c r="B46" s="428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25"/>
      <c r="B47" s="421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25"/>
      <c r="B48" s="429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25"/>
      <c r="B49" s="428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25"/>
      <c r="B50" s="423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25"/>
      <c r="B51" s="429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25"/>
      <c r="B52" s="428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25"/>
      <c r="B53" s="423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25"/>
      <c r="B54" s="424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25"/>
      <c r="B55" s="425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26"/>
      <c r="B56" s="426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30" t="s">
        <v>32</v>
      </c>
      <c r="B58" s="422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31"/>
      <c r="B59" s="420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31"/>
      <c r="B60" s="423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31"/>
      <c r="B61" s="419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31"/>
      <c r="B62" s="420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31"/>
      <c r="B63" s="421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31"/>
      <c r="B64" s="422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31"/>
      <c r="B65" s="420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31"/>
      <c r="B66" s="423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31"/>
      <c r="B67" s="419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31"/>
      <c r="B68" s="420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31"/>
      <c r="B69" s="421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31"/>
      <c r="B70" s="422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31"/>
      <c r="B71" s="420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31"/>
      <c r="B72" s="423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31"/>
      <c r="B73" s="427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31"/>
      <c r="B74" s="428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31"/>
      <c r="B75" s="421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31"/>
      <c r="B76" s="429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31"/>
      <c r="B77" s="428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31"/>
      <c r="B78" s="423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31"/>
      <c r="B79" s="429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31"/>
      <c r="B80" s="428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31"/>
      <c r="B81" s="423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31"/>
      <c r="B82" s="433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31"/>
      <c r="B83" s="431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32"/>
      <c r="B84" s="432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6" t="s">
        <v>5</v>
      </c>
      <c r="K85" s="6" t="s">
        <v>6</v>
      </c>
      <c r="L85" s="6" t="s">
        <v>7</v>
      </c>
      <c r="M85" s="435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24" t="s">
        <v>38</v>
      </c>
      <c r="B86" s="422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263">
        <v>12120</v>
      </c>
      <c r="J86" s="263">
        <v>12827</v>
      </c>
      <c r="K86" s="263">
        <v>10736</v>
      </c>
      <c r="L86" s="263">
        <v>9831</v>
      </c>
      <c r="M86" s="374">
        <v>12942</v>
      </c>
      <c r="N86" s="242"/>
      <c r="O86" s="295"/>
      <c r="P86" s="149">
        <f>SUM(D86:O86)</f>
        <v>118030</v>
      </c>
      <c r="Q86" s="399">
        <f>P86/10</f>
        <v>11803</v>
      </c>
    </row>
    <row r="87" spans="1:17" x14ac:dyDescent="0.25">
      <c r="A87" s="425"/>
      <c r="B87" s="420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264">
        <v>6742</v>
      </c>
      <c r="J87" s="264">
        <v>7025</v>
      </c>
      <c r="K87" s="264">
        <v>6476</v>
      </c>
      <c r="L87" s="264">
        <v>5856</v>
      </c>
      <c r="M87" s="375">
        <v>7369</v>
      </c>
      <c r="N87" s="243"/>
      <c r="O87" s="297"/>
      <c r="P87" s="150">
        <f>SUM(D87:O87)</f>
        <v>67763</v>
      </c>
      <c r="Q87" s="401">
        <f>P87/10</f>
        <v>6776.3</v>
      </c>
    </row>
    <row r="88" spans="1:17" ht="18" thickBot="1" x14ac:dyDescent="0.3">
      <c r="A88" s="425"/>
      <c r="B88" s="423"/>
      <c r="C88" s="10" t="s">
        <v>30</v>
      </c>
      <c r="D88" s="389">
        <v>0.54447242303630894</v>
      </c>
      <c r="E88" s="393">
        <v>0.56144358154408402</v>
      </c>
      <c r="F88" s="389">
        <v>0.60652156323327133</v>
      </c>
      <c r="G88" s="389">
        <v>0.58019174520636985</v>
      </c>
      <c r="H88" s="389">
        <v>0.58449918461934602</v>
      </c>
      <c r="I88" s="389">
        <v>0.55627062706270625</v>
      </c>
      <c r="J88" s="389">
        <v>0.54767287752397287</v>
      </c>
      <c r="K88" s="265">
        <v>0.60320417287630401</v>
      </c>
      <c r="L88" s="265">
        <v>0.59566676838571864</v>
      </c>
      <c r="M88" s="409">
        <v>0.56938649358677174</v>
      </c>
      <c r="N88" s="244"/>
      <c r="O88" s="296"/>
      <c r="P88" s="151">
        <f>P87/P86</f>
        <v>0.5741167499788189</v>
      </c>
      <c r="Q88" s="400">
        <f>Q87/Q86</f>
        <v>0.57411674997881901</v>
      </c>
    </row>
    <row r="89" spans="1:17" x14ac:dyDescent="0.25">
      <c r="A89" s="425"/>
      <c r="B89" s="419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402">
        <v>3904</v>
      </c>
      <c r="I89" s="263">
        <v>4410</v>
      </c>
      <c r="J89" s="402">
        <v>5208</v>
      </c>
      <c r="K89" s="266">
        <v>3905</v>
      </c>
      <c r="L89" s="266">
        <v>4566</v>
      </c>
      <c r="M89" s="374">
        <v>3854</v>
      </c>
      <c r="N89" s="242"/>
      <c r="O89" s="294"/>
      <c r="P89" s="149">
        <f>SUM(D89:O89)</f>
        <v>42717</v>
      </c>
      <c r="Q89" s="149">
        <f>P89/10</f>
        <v>4271.7</v>
      </c>
    </row>
    <row r="90" spans="1:17" x14ac:dyDescent="0.25">
      <c r="A90" s="425"/>
      <c r="B90" s="420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403">
        <v>2512</v>
      </c>
      <c r="I90" s="264">
        <v>2853</v>
      </c>
      <c r="J90" s="403">
        <v>3327</v>
      </c>
      <c r="K90" s="267">
        <v>2634</v>
      </c>
      <c r="L90" s="267">
        <v>3043</v>
      </c>
      <c r="M90" s="375">
        <v>2449</v>
      </c>
      <c r="N90" s="243"/>
      <c r="O90" s="297"/>
      <c r="P90" s="150">
        <f>SUM(D90:O90)</f>
        <v>28095</v>
      </c>
      <c r="Q90" s="150">
        <f>P90/10</f>
        <v>2809.5</v>
      </c>
    </row>
    <row r="91" spans="1:17" ht="18" thickBot="1" x14ac:dyDescent="0.3">
      <c r="A91" s="425"/>
      <c r="B91" s="421"/>
      <c r="C91" s="78" t="s">
        <v>30</v>
      </c>
      <c r="D91" s="389">
        <v>0.68464376951461825</v>
      </c>
      <c r="E91" s="393">
        <v>0.6967692699058764</v>
      </c>
      <c r="F91" s="389">
        <v>0.68361846730724163</v>
      </c>
      <c r="G91" s="389">
        <v>0.62322781122548065</v>
      </c>
      <c r="H91" s="389">
        <v>0.64344262295081966</v>
      </c>
      <c r="I91" s="389">
        <v>0.64693877551020407</v>
      </c>
      <c r="J91" s="389">
        <v>0.63882488479262678</v>
      </c>
      <c r="K91" s="265">
        <v>0.67451984635083229</v>
      </c>
      <c r="L91" s="265">
        <v>0.66644765659220329</v>
      </c>
      <c r="M91" s="409">
        <f>M90/M89</f>
        <v>0.63544369486248053</v>
      </c>
      <c r="N91" s="244"/>
      <c r="O91" s="298"/>
      <c r="P91" s="299">
        <f>P90/P89</f>
        <v>0.65770068122761427</v>
      </c>
      <c r="Q91" s="153">
        <f>Q90/Q89</f>
        <v>0.65770068122761438</v>
      </c>
    </row>
    <row r="92" spans="1:17" x14ac:dyDescent="0.25">
      <c r="A92" s="425"/>
      <c r="B92" s="422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263">
        <v>5267</v>
      </c>
      <c r="J92" s="263">
        <v>5890</v>
      </c>
      <c r="K92" s="263">
        <v>6343</v>
      </c>
      <c r="L92" s="263">
        <v>4233</v>
      </c>
      <c r="M92" s="374">
        <v>7309</v>
      </c>
      <c r="N92" s="242"/>
      <c r="O92" s="295"/>
      <c r="P92" s="154">
        <f>SUM(D92:O92)</f>
        <v>58967</v>
      </c>
      <c r="Q92" s="154">
        <f>P92/10</f>
        <v>5896.7</v>
      </c>
    </row>
    <row r="93" spans="1:17" x14ac:dyDescent="0.25">
      <c r="A93" s="425"/>
      <c r="B93" s="420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264">
        <v>3109</v>
      </c>
      <c r="J93" s="264">
        <v>3435</v>
      </c>
      <c r="K93" s="264">
        <v>3891</v>
      </c>
      <c r="L93" s="264">
        <v>2620</v>
      </c>
      <c r="M93" s="375">
        <v>3566</v>
      </c>
      <c r="N93" s="243"/>
      <c r="O93" s="297"/>
      <c r="P93" s="289">
        <f>SUM(D93:O93)</f>
        <v>33692</v>
      </c>
      <c r="Q93" s="179">
        <f>P93/10</f>
        <v>3369.2</v>
      </c>
    </row>
    <row r="94" spans="1:17" ht="18" thickBot="1" x14ac:dyDescent="0.3">
      <c r="A94" s="425"/>
      <c r="B94" s="423"/>
      <c r="C94" s="100" t="s">
        <v>31</v>
      </c>
      <c r="D94" s="389">
        <v>0.49328912048002527</v>
      </c>
      <c r="E94" s="393">
        <v>0.56674082313681873</v>
      </c>
      <c r="F94" s="389">
        <v>0.62242866622428661</v>
      </c>
      <c r="G94" s="389">
        <v>0.58777937995674112</v>
      </c>
      <c r="H94" s="389">
        <v>0.58547266686801569</v>
      </c>
      <c r="I94" s="389">
        <v>0.59027909625973041</v>
      </c>
      <c r="J94" s="389">
        <v>0.58319185059422751</v>
      </c>
      <c r="K94" s="265">
        <v>0.61343212990698404</v>
      </c>
      <c r="L94" s="265">
        <v>0.61894637373021499</v>
      </c>
      <c r="M94" s="409">
        <v>0.48789164044328909</v>
      </c>
      <c r="N94" s="244"/>
      <c r="O94" s="300"/>
      <c r="P94" s="301">
        <f>P93/P92</f>
        <v>0.57137042752726097</v>
      </c>
      <c r="Q94" s="301">
        <f>Q93/Q92</f>
        <v>0.57137042752726097</v>
      </c>
    </row>
    <row r="95" spans="1:17" x14ac:dyDescent="0.25">
      <c r="A95" s="425"/>
      <c r="B95" s="419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263">
        <v>5733</v>
      </c>
      <c r="J95" s="263">
        <v>6094</v>
      </c>
      <c r="K95" s="263">
        <v>6179</v>
      </c>
      <c r="L95" s="263">
        <v>5398</v>
      </c>
      <c r="M95" s="374">
        <v>7360</v>
      </c>
      <c r="N95" s="242"/>
      <c r="O95" s="294"/>
      <c r="P95" s="149">
        <f>SUM(D95:O95)</f>
        <v>62510</v>
      </c>
      <c r="Q95" s="149">
        <f>P95/10</f>
        <v>6251</v>
      </c>
    </row>
    <row r="96" spans="1:17" x14ac:dyDescent="0.25">
      <c r="A96" s="425"/>
      <c r="B96" s="420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264">
        <v>4293</v>
      </c>
      <c r="J96" s="264">
        <v>4788</v>
      </c>
      <c r="K96" s="264">
        <v>4942</v>
      </c>
      <c r="L96" s="264">
        <v>4287</v>
      </c>
      <c r="M96" s="375">
        <v>5713</v>
      </c>
      <c r="N96" s="243"/>
      <c r="O96" s="297"/>
      <c r="P96" s="150">
        <f>SUM(D96:O96)</f>
        <v>47873</v>
      </c>
      <c r="Q96" s="150">
        <f>P96/10</f>
        <v>4787.3</v>
      </c>
    </row>
    <row r="97" spans="1:17" ht="18" thickBot="1" x14ac:dyDescent="0.3">
      <c r="A97" s="425"/>
      <c r="B97" s="421"/>
      <c r="C97" s="78" t="s">
        <v>30</v>
      </c>
      <c r="D97" s="389">
        <v>0.73180515759312326</v>
      </c>
      <c r="E97" s="393">
        <v>0.72042506641662762</v>
      </c>
      <c r="F97" s="389">
        <v>0.77177177177177181</v>
      </c>
      <c r="G97" s="389">
        <v>0.75814964296802234</v>
      </c>
      <c r="H97" s="389">
        <v>0.7788952745849298</v>
      </c>
      <c r="I97" s="389">
        <v>0.74882260596546313</v>
      </c>
      <c r="J97" s="389">
        <v>0.78569084345257634</v>
      </c>
      <c r="K97" s="265">
        <v>0.79980579381776984</v>
      </c>
      <c r="L97" s="265">
        <v>0.79418303075213037</v>
      </c>
      <c r="M97" s="409">
        <v>0.77622282608695647</v>
      </c>
      <c r="N97" s="244"/>
      <c r="O97" s="298"/>
      <c r="P97" s="299">
        <f>P96/P95</f>
        <v>0.76584546472564385</v>
      </c>
      <c r="Q97" s="299">
        <f>Q96/Q95</f>
        <v>0.76584546472564397</v>
      </c>
    </row>
    <row r="98" spans="1:17" x14ac:dyDescent="0.25">
      <c r="A98" s="425"/>
      <c r="B98" s="422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263">
        <v>380</v>
      </c>
      <c r="J98" s="263">
        <v>400</v>
      </c>
      <c r="K98" s="263">
        <v>294</v>
      </c>
      <c r="L98" s="263">
        <v>237</v>
      </c>
      <c r="M98" s="374">
        <v>356</v>
      </c>
      <c r="N98" s="242"/>
      <c r="O98" s="295"/>
      <c r="P98" s="154">
        <f>SUM(D98:O98)</f>
        <v>3886</v>
      </c>
      <c r="Q98" s="154">
        <f>P98/10</f>
        <v>388.6</v>
      </c>
    </row>
    <row r="99" spans="1:17" x14ac:dyDescent="0.25">
      <c r="A99" s="425"/>
      <c r="B99" s="420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264">
        <v>76</v>
      </c>
      <c r="J99" s="264">
        <v>83</v>
      </c>
      <c r="K99" s="264">
        <v>65</v>
      </c>
      <c r="L99" s="264">
        <v>65</v>
      </c>
      <c r="M99" s="375">
        <v>96</v>
      </c>
      <c r="N99" s="243"/>
      <c r="O99" s="297"/>
      <c r="P99" s="150">
        <f>SUM(D99:O99)</f>
        <v>842</v>
      </c>
      <c r="Q99" s="150">
        <f>P99/10</f>
        <v>84.2</v>
      </c>
    </row>
    <row r="100" spans="1:17" ht="18" thickBot="1" x14ac:dyDescent="0.3">
      <c r="A100" s="425"/>
      <c r="B100" s="423"/>
      <c r="C100" s="10" t="s">
        <v>30</v>
      </c>
      <c r="D100" s="389">
        <v>0.23265306122448978</v>
      </c>
      <c r="E100" s="393">
        <v>0.19602977667493796</v>
      </c>
      <c r="F100" s="389">
        <v>0.2225</v>
      </c>
      <c r="G100" s="389">
        <v>0.17149758454106281</v>
      </c>
      <c r="H100" s="389">
        <v>0.203125</v>
      </c>
      <c r="I100" s="389">
        <v>0.2</v>
      </c>
      <c r="J100" s="389">
        <v>0.20749999999999999</v>
      </c>
      <c r="K100" s="265">
        <v>0.22108843537414966</v>
      </c>
      <c r="L100" s="265">
        <v>0.27426160337552741</v>
      </c>
      <c r="M100" s="409">
        <v>0.2696629213483146</v>
      </c>
      <c r="N100" s="244"/>
      <c r="O100" s="300"/>
      <c r="P100" s="302">
        <f>P99/P98</f>
        <v>0.21667524446731859</v>
      </c>
      <c r="Q100" s="302">
        <f>Q99/Q98</f>
        <v>0.21667524446731856</v>
      </c>
    </row>
    <row r="101" spans="1:17" x14ac:dyDescent="0.25">
      <c r="A101" s="425"/>
      <c r="B101" s="427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263">
        <v>1227</v>
      </c>
      <c r="J101" s="263">
        <v>1924</v>
      </c>
      <c r="K101" s="263">
        <v>1829</v>
      </c>
      <c r="L101" s="263">
        <v>1253</v>
      </c>
      <c r="M101" s="374">
        <v>1824</v>
      </c>
      <c r="N101" s="242"/>
      <c r="O101" s="294"/>
      <c r="P101" s="290">
        <f>SUM(D101:O101)</f>
        <v>18673</v>
      </c>
      <c r="Q101" s="404">
        <f>P101/10</f>
        <v>1867.3</v>
      </c>
    </row>
    <row r="102" spans="1:17" x14ac:dyDescent="0.25">
      <c r="A102" s="425"/>
      <c r="B102" s="428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264">
        <v>876</v>
      </c>
      <c r="J102" s="264">
        <v>1393</v>
      </c>
      <c r="K102" s="264">
        <v>1184</v>
      </c>
      <c r="L102" s="264">
        <v>762</v>
      </c>
      <c r="M102" s="375">
        <v>1082</v>
      </c>
      <c r="N102" s="243"/>
      <c r="O102" s="297"/>
      <c r="P102" s="291">
        <f>SUM(D102:O102)</f>
        <v>12765</v>
      </c>
      <c r="Q102" s="405">
        <f>P102/10</f>
        <v>1276.5</v>
      </c>
    </row>
    <row r="103" spans="1:17" ht="18" thickBot="1" x14ac:dyDescent="0.3">
      <c r="A103" s="425"/>
      <c r="B103" s="421"/>
      <c r="C103" s="90" t="s">
        <v>30</v>
      </c>
      <c r="D103" s="389">
        <v>0.65176268271711091</v>
      </c>
      <c r="E103" s="393">
        <v>0.67325800376647837</v>
      </c>
      <c r="F103" s="389">
        <v>0.71096023278370513</v>
      </c>
      <c r="G103" s="389">
        <v>0.72470467385721626</v>
      </c>
      <c r="H103" s="389">
        <v>0.76263328697264721</v>
      </c>
      <c r="I103" s="389">
        <v>0.71393643031784837</v>
      </c>
      <c r="J103" s="389">
        <v>0.72401247401247404</v>
      </c>
      <c r="K103" s="268">
        <v>0.647348277747403</v>
      </c>
      <c r="L103" s="268">
        <v>0.6081404628890662</v>
      </c>
      <c r="M103" s="409">
        <v>0.5932017543859649</v>
      </c>
      <c r="N103" s="252"/>
      <c r="O103" s="298"/>
      <c r="P103" s="299">
        <f>P102/P101</f>
        <v>0.68360734750709584</v>
      </c>
      <c r="Q103" s="303">
        <f>Q102/Q101</f>
        <v>0.68360734750709584</v>
      </c>
    </row>
    <row r="104" spans="1:17" x14ac:dyDescent="0.25">
      <c r="A104" s="425"/>
      <c r="B104" s="429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263">
        <v>1143</v>
      </c>
      <c r="J104" s="263">
        <v>1304</v>
      </c>
      <c r="K104" s="263">
        <v>1279</v>
      </c>
      <c r="L104" s="263">
        <v>1129</v>
      </c>
      <c r="M104" s="374">
        <v>1388</v>
      </c>
      <c r="N104" s="242"/>
      <c r="O104" s="295"/>
      <c r="P104" s="292">
        <f>SUM(D104:M104)</f>
        <v>12199</v>
      </c>
      <c r="Q104" s="406">
        <f>P104/10</f>
        <v>1219.9000000000001</v>
      </c>
    </row>
    <row r="105" spans="1:17" x14ac:dyDescent="0.25">
      <c r="A105" s="425"/>
      <c r="B105" s="428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264">
        <v>825</v>
      </c>
      <c r="J105" s="264">
        <v>936</v>
      </c>
      <c r="K105" s="264">
        <v>839</v>
      </c>
      <c r="L105" s="264">
        <v>790</v>
      </c>
      <c r="M105" s="375">
        <v>953</v>
      </c>
      <c r="N105" s="243"/>
      <c r="O105" s="297"/>
      <c r="P105" s="291">
        <f>SUM(D105:O105)</f>
        <v>8421</v>
      </c>
      <c r="Q105" s="307">
        <f>P105/10</f>
        <v>842.1</v>
      </c>
    </row>
    <row r="106" spans="1:17" ht="18" thickBot="1" x14ac:dyDescent="0.3">
      <c r="A106" s="425"/>
      <c r="B106" s="423"/>
      <c r="C106" s="100" t="s">
        <v>30</v>
      </c>
      <c r="D106" s="389">
        <v>0.66555462885738115</v>
      </c>
      <c r="E106" s="393">
        <v>0.61120996441281139</v>
      </c>
      <c r="F106" s="389">
        <v>0.70308788598574823</v>
      </c>
      <c r="G106" s="389">
        <v>0.69769585253456223</v>
      </c>
      <c r="H106" s="389">
        <v>0.73774319066147864</v>
      </c>
      <c r="I106" s="389">
        <v>0.72178477690288712</v>
      </c>
      <c r="J106" s="389">
        <v>0.71779141104294475</v>
      </c>
      <c r="K106" s="265">
        <v>0.65598123534010944</v>
      </c>
      <c r="L106" s="265">
        <v>0.6997342781222321</v>
      </c>
      <c r="M106" s="409">
        <v>0.68659942363112392</v>
      </c>
      <c r="N106" s="244"/>
      <c r="O106" s="300"/>
      <c r="P106" s="302">
        <f>P105/P104</f>
        <v>0.69030248381014836</v>
      </c>
      <c r="Q106" s="308">
        <f>Q105/Q104</f>
        <v>0.69030248381014836</v>
      </c>
    </row>
    <row r="107" spans="1:17" x14ac:dyDescent="0.25">
      <c r="A107" s="425"/>
      <c r="B107" s="429" t="s">
        <v>35</v>
      </c>
      <c r="C107" s="104" t="s">
        <v>11</v>
      </c>
      <c r="D107" s="263">
        <v>831</v>
      </c>
      <c r="E107" s="242">
        <v>1049</v>
      </c>
      <c r="F107" s="263">
        <v>1010</v>
      </c>
      <c r="G107" s="263">
        <v>925</v>
      </c>
      <c r="H107" s="263">
        <v>893</v>
      </c>
      <c r="I107" s="263">
        <v>813</v>
      </c>
      <c r="J107" s="263">
        <v>1114</v>
      </c>
      <c r="K107" s="263">
        <v>885</v>
      </c>
      <c r="L107" s="263">
        <v>737</v>
      </c>
      <c r="M107" s="374">
        <v>798</v>
      </c>
      <c r="N107" s="242"/>
      <c r="O107" s="294"/>
      <c r="P107" s="293">
        <f>SUM(D107:O107)</f>
        <v>9055</v>
      </c>
      <c r="Q107" s="404">
        <f>P107/10</f>
        <v>905.5</v>
      </c>
    </row>
    <row r="108" spans="1:17" x14ac:dyDescent="0.25">
      <c r="A108" s="425"/>
      <c r="B108" s="428"/>
      <c r="C108" s="18" t="s">
        <v>12</v>
      </c>
      <c r="D108" s="264">
        <v>509</v>
      </c>
      <c r="E108" s="243">
        <v>632</v>
      </c>
      <c r="F108" s="264">
        <v>588</v>
      </c>
      <c r="G108" s="264">
        <v>483</v>
      </c>
      <c r="H108" s="264">
        <v>478</v>
      </c>
      <c r="I108" s="264">
        <v>494</v>
      </c>
      <c r="J108" s="264">
        <v>575</v>
      </c>
      <c r="K108" s="264">
        <v>542</v>
      </c>
      <c r="L108" s="264">
        <v>472</v>
      </c>
      <c r="M108" s="375">
        <v>473</v>
      </c>
      <c r="N108" s="243"/>
      <c r="O108" s="297"/>
      <c r="P108" s="291">
        <f>SUM(D108:O108)</f>
        <v>5246</v>
      </c>
      <c r="Q108" s="307">
        <f>P108/10</f>
        <v>524.6</v>
      </c>
    </row>
    <row r="109" spans="1:17" ht="18" thickBot="1" x14ac:dyDescent="0.3">
      <c r="A109" s="425"/>
      <c r="B109" s="423"/>
      <c r="C109" s="10" t="s">
        <v>30</v>
      </c>
      <c r="D109" s="389">
        <v>0.61251504211793018</v>
      </c>
      <c r="E109" s="393">
        <v>0.60247855100095327</v>
      </c>
      <c r="F109" s="389">
        <v>0.58217821782178214</v>
      </c>
      <c r="G109" s="389">
        <v>0.52216216216216216</v>
      </c>
      <c r="H109" s="389">
        <v>0.53527435610302354</v>
      </c>
      <c r="I109" s="389">
        <v>0.60762607626076259</v>
      </c>
      <c r="J109" s="389">
        <v>0.51615798922800715</v>
      </c>
      <c r="K109" s="265">
        <v>0.61242937853107349</v>
      </c>
      <c r="L109" s="265">
        <v>0.64043419267299861</v>
      </c>
      <c r="M109" s="409">
        <v>0.59273182957393489</v>
      </c>
      <c r="N109" s="244"/>
      <c r="O109" s="298"/>
      <c r="P109" s="303">
        <f t="shared" ref="P109" si="36">P108/P107</f>
        <v>0.57934842628382111</v>
      </c>
      <c r="Q109" s="299">
        <f>Q108/Q107</f>
        <v>0.57934842628382111</v>
      </c>
    </row>
    <row r="110" spans="1:17" x14ac:dyDescent="0.25">
      <c r="A110" s="425"/>
      <c r="B110" s="434" t="s">
        <v>22</v>
      </c>
      <c r="C110" s="376" t="s">
        <v>11</v>
      </c>
      <c r="D110" s="390">
        <v>33993</v>
      </c>
      <c r="E110" s="394">
        <v>31369</v>
      </c>
      <c r="F110" s="397">
        <v>33089</v>
      </c>
      <c r="G110" s="390">
        <v>33818</v>
      </c>
      <c r="H110" s="390">
        <v>33288</v>
      </c>
      <c r="I110" s="390">
        <v>31093</v>
      </c>
      <c r="J110" s="390">
        <v>34761</v>
      </c>
      <c r="K110" s="407">
        <v>31450</v>
      </c>
      <c r="L110" s="407">
        <v>27384</v>
      </c>
      <c r="M110" s="374">
        <v>35831</v>
      </c>
      <c r="N110" s="379"/>
      <c r="O110" s="380"/>
      <c r="P110" s="381">
        <f>SUM(D110:O110)</f>
        <v>326076</v>
      </c>
      <c r="Q110" s="381">
        <f>P110/10</f>
        <v>32607.599999999999</v>
      </c>
    </row>
    <row r="111" spans="1:17" x14ac:dyDescent="0.25">
      <c r="A111" s="425"/>
      <c r="B111" s="425"/>
      <c r="C111" s="377" t="s">
        <v>12</v>
      </c>
      <c r="D111" s="391">
        <v>20284</v>
      </c>
      <c r="E111" s="395">
        <v>19379</v>
      </c>
      <c r="F111" s="383">
        <v>21609</v>
      </c>
      <c r="G111" s="391">
        <v>21217</v>
      </c>
      <c r="H111" s="391">
        <v>21253</v>
      </c>
      <c r="I111" s="391">
        <v>19268</v>
      </c>
      <c r="J111" s="391">
        <v>21562</v>
      </c>
      <c r="K111" s="391">
        <v>20573</v>
      </c>
      <c r="L111" s="391">
        <v>17895</v>
      </c>
      <c r="M111" s="375">
        <v>21701</v>
      </c>
      <c r="N111" s="384"/>
      <c r="O111" s="382"/>
      <c r="P111" s="385">
        <f t="shared" ref="P111" si="37">P87+P90+P93+P96+P99+P102+P105+P108</f>
        <v>204697</v>
      </c>
      <c r="Q111" s="385">
        <f>P111/10</f>
        <v>20469.7</v>
      </c>
    </row>
    <row r="112" spans="1:17" ht="18" thickBot="1" x14ac:dyDescent="0.3">
      <c r="A112" s="426"/>
      <c r="B112" s="426"/>
      <c r="C112" s="378" t="s">
        <v>30</v>
      </c>
      <c r="D112" s="392">
        <v>0.59671108757685409</v>
      </c>
      <c r="E112" s="396">
        <v>0.61777551085466542</v>
      </c>
      <c r="F112" s="398">
        <v>0.65305690712925746</v>
      </c>
      <c r="G112" s="392">
        <v>0.62738778165474007</v>
      </c>
      <c r="H112" s="392">
        <v>0.63845830329247777</v>
      </c>
      <c r="I112" s="392">
        <v>0.6196893191393561</v>
      </c>
      <c r="J112" s="392">
        <v>0.62029285693737235</v>
      </c>
      <c r="K112" s="408">
        <v>0.6541494435612083</v>
      </c>
      <c r="L112" s="408">
        <v>0.6534837861524978</v>
      </c>
      <c r="M112" s="409">
        <v>0.6056487399179481</v>
      </c>
      <c r="N112" s="386"/>
      <c r="O112" s="387"/>
      <c r="P112" s="388">
        <f t="shared" ref="P112" si="38">P111/P110</f>
        <v>0.62775855935426095</v>
      </c>
      <c r="Q112" s="388">
        <f>Q111/Q110</f>
        <v>0.62775855935426106</v>
      </c>
    </row>
  </sheetData>
  <mergeCells count="40"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B39:B41"/>
    <mergeCell ref="B42:B44"/>
    <mergeCell ref="B54:B56"/>
    <mergeCell ref="B45:B47"/>
    <mergeCell ref="B48:B50"/>
    <mergeCell ref="A2:A28"/>
    <mergeCell ref="B2:B4"/>
    <mergeCell ref="B5:B7"/>
    <mergeCell ref="B8:B10"/>
    <mergeCell ref="B11:B13"/>
    <mergeCell ref="B14:B16"/>
    <mergeCell ref="B26:B28"/>
    <mergeCell ref="B17:B19"/>
    <mergeCell ref="B20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2021년이후월별회원사별경매대수(24년10월)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2024-11-12T01:53:43Z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