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6월10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07" i="10" l="1"/>
  <c r="L108" i="10" s="1"/>
  <c r="L106" i="10"/>
  <c r="D116" i="10"/>
  <c r="E115" i="10" l="1"/>
  <c r="F115" i="10"/>
  <c r="G115" i="10"/>
  <c r="H115" i="10"/>
  <c r="I115" i="10"/>
  <c r="J115" i="10"/>
  <c r="K115" i="10"/>
  <c r="E116" i="10"/>
  <c r="F116" i="10"/>
  <c r="G116" i="10"/>
  <c r="H116" i="10"/>
  <c r="I116" i="10"/>
  <c r="J116" i="10"/>
  <c r="K116" i="10"/>
  <c r="D115" i="10"/>
  <c r="L104" i="10"/>
  <c r="L116" i="10" s="1"/>
  <c r="L103" i="10"/>
  <c r="L115" i="10" s="1"/>
  <c r="H117" i="10" l="1"/>
  <c r="F117" i="10"/>
  <c r="I117" i="10"/>
  <c r="G117" i="10"/>
  <c r="E117" i="10"/>
  <c r="J117" i="10"/>
  <c r="L117" i="10"/>
  <c r="K117" i="10"/>
  <c r="L105" i="10"/>
  <c r="D117" i="10"/>
  <c r="L96" i="10"/>
  <c r="L95" i="10"/>
  <c r="L93" i="10"/>
  <c r="L92" i="10"/>
  <c r="L97" i="10" l="1"/>
  <c r="L94" i="10"/>
  <c r="L90" i="10"/>
  <c r="L89" i="10"/>
  <c r="L91" i="10" l="1"/>
  <c r="E99" i="10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<sst xmlns="http://schemas.openxmlformats.org/spreadsheetml/2006/main" count="215" uniqueCount="58">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</sst>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11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50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41" fontId="5" fillId="5" borderId="52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3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9" fillId="7" borderId="19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13" xfId="2" applyFont="1" applyFill="1" applyBorder="1">
      <alignment vertical="center"/>
    </xf>
    <xf numFmtId="41" fontId="3" fillId="7" borderId="1" xfId="2" applyFont="1" applyFill="1" applyBorder="1" applyAlignment="1">
      <alignment vertical="center" wrapText="1"/>
    </xf>
    <xf numFmtId="3" fontId="10" fillId="7" borderId="46" xfId="0" applyNumberFormat="1" applyFont="1" applyFill="1" applyBorder="1" applyAlignment="1">
      <alignment horizontal="right" vertical="center" wrapText="1"/>
    </xf>
    <xf numFmtId="41" fontId="3" fillId="7" borderId="1" xfId="2" applyFont="1" applyFill="1" applyBorder="1">
      <alignment vertical="center"/>
    </xf>
    <xf numFmtId="41" fontId="3" fillId="7" borderId="19" xfId="2" applyFont="1" applyFill="1" applyBorder="1" applyAlignment="1">
      <alignment vertical="center" wrapText="1"/>
    </xf>
    <xf numFmtId="41" fontId="3" fillId="7" borderId="10" xfId="2" applyFont="1" applyFill="1" applyBorder="1" applyAlignment="1">
      <alignment vertical="center" wrapText="1"/>
    </xf>
    <xf numFmtId="41" fontId="3" fillId="7" borderId="15" xfId="2" applyFont="1" applyFill="1" applyBorder="1" applyAlignment="1">
      <alignment vertical="center" wrapText="1"/>
    </xf>
    <xf numFmtId="0" fontId="9" fillId="7" borderId="20" xfId="0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>
      <alignment vertical="center"/>
    </xf>
    <xf numFmtId="0" fontId="5" fillId="7" borderId="2" xfId="0" applyFont="1" applyFill="1" applyBorder="1" applyAlignment="1">
      <alignment vertical="center" wrapText="1"/>
    </xf>
    <xf numFmtId="0" fontId="11" fillId="7" borderId="24" xfId="0" applyFont="1" applyFill="1" applyBorder="1" applyAlignment="1">
      <alignment horizontal="right" vertical="center" wrapText="1"/>
    </xf>
    <xf numFmtId="41" fontId="5" fillId="7" borderId="2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21" xfId="0" applyFont="1" applyFill="1" applyBorder="1" applyAlignment="1">
      <alignment horizontal="center"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4" xfId="1" applyNumberFormat="1" applyFont="1" applyFill="1" applyBorder="1">
      <alignment vertical="center"/>
    </xf>
    <xf numFmtId="9" fontId="3" fillId="7" borderId="4" xfId="0" applyNumberFormat="1" applyFont="1" applyFill="1" applyBorder="1" applyAlignment="1">
      <alignment vertical="center" wrapText="1"/>
    </xf>
    <xf numFmtId="9" fontId="10" fillId="7" borderId="47" xfId="0" applyNumberFormat="1" applyFont="1" applyFill="1" applyBorder="1" applyAlignment="1">
      <alignment horizontal="right" vertical="center" wrapText="1"/>
    </xf>
    <xf numFmtId="9" fontId="3" fillId="7" borderId="21" xfId="1" applyNumberFormat="1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7"/>
  <sheetViews>
    <sheetView tabSelected="1" topLeftCell="A95" workbookViewId="0">
      <selection activeCell="E113" sqref="E113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2" width="15.1992187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80" t="s">
        <v>11</v>
      </c>
      <c r="B1" s="181"/>
      <c r="C1" s="181"/>
      <c r="D1" s="182" t="s">
        <v>18</v>
      </c>
      <c r="E1" s="183"/>
      <c r="F1" s="183"/>
      <c r="G1" s="183"/>
      <c r="H1" s="183"/>
      <c r="I1" s="183"/>
      <c r="J1" s="183"/>
      <c r="K1" s="184"/>
      <c r="L1" s="36" t="s">
        <v>16</v>
      </c>
    </row>
    <row r="2" spans="1:12" ht="35.4" customHeight="1" thickBot="1" x14ac:dyDescent="0.45">
      <c r="A2" s="169" t="s">
        <v>9</v>
      </c>
      <c r="B2" s="170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77" t="s">
        <v>19</v>
      </c>
      <c r="B3" s="173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78"/>
      <c r="B4" s="174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78"/>
      <c r="B5" s="175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78"/>
      <c r="B6" s="176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78"/>
      <c r="B7" s="174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78"/>
      <c r="B8" s="174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78"/>
      <c r="B9" s="173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78"/>
      <c r="B10" s="174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178"/>
      <c r="B11" s="175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178"/>
      <c r="B12" s="173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78"/>
      <c r="B13" s="174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178"/>
      <c r="B14" s="175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78"/>
      <c r="B15" s="173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78"/>
      <c r="B16" s="174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79"/>
      <c r="B17" s="175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65" t="s">
        <v>15</v>
      </c>
      <c r="B18" s="166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65"/>
      <c r="B19" s="166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67"/>
      <c r="B20" s="168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69" t="s">
        <v>9</v>
      </c>
      <c r="B22" s="170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77" t="s">
        <v>31</v>
      </c>
      <c r="B23" s="173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78"/>
      <c r="B24" s="174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78"/>
      <c r="B25" s="175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78"/>
      <c r="B26" s="176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78"/>
      <c r="B27" s="174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78"/>
      <c r="B28" s="174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78"/>
      <c r="B29" s="173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78"/>
      <c r="B30" s="174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178"/>
      <c r="B31" s="175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178"/>
      <c r="B32" s="173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78"/>
      <c r="B33" s="174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178"/>
      <c r="B34" s="175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78"/>
      <c r="B35" s="173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178"/>
      <c r="B36" s="174"/>
      <c r="C36" s="51" t="s">
        <v>0</v>
      </c>
      <c r="D36" s="6">
        <v>1319</v>
      </c>
      <c r="E36" s="14">
        <v>708</v>
      </c>
      <c r="F36" s="88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179"/>
      <c r="B37" s="175"/>
      <c r="C37" s="26" t="s">
        <v>4</v>
      </c>
      <c r="D37" s="9">
        <v>0.55000000000000004</v>
      </c>
      <c r="E37" s="53">
        <v>0.70399999999999996</v>
      </c>
      <c r="F37" s="90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65" t="s">
        <v>30</v>
      </c>
      <c r="B38" s="166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65"/>
      <c r="B39" s="166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67"/>
      <c r="B40" s="168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69" t="s">
        <v>9</v>
      </c>
      <c r="B42" s="170"/>
      <c r="C42" s="38" t="s">
        <v>10</v>
      </c>
      <c r="D42" s="77" t="s">
        <v>2</v>
      </c>
      <c r="E42" s="77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1" t="s">
        <v>17</v>
      </c>
      <c r="L42" s="94" t="s">
        <v>1</v>
      </c>
    </row>
    <row r="43" spans="1:12" ht="18" customHeight="1" x14ac:dyDescent="0.4">
      <c r="A43" s="171" t="s">
        <v>32</v>
      </c>
      <c r="B43" s="173" t="s">
        <v>38</v>
      </c>
      <c r="C43" s="50" t="s">
        <v>3</v>
      </c>
      <c r="D43" s="113"/>
      <c r="E43" s="113"/>
      <c r="F43" s="115"/>
      <c r="G43" s="113"/>
      <c r="H43" s="115"/>
      <c r="I43" s="113"/>
      <c r="J43" s="115"/>
      <c r="K43" s="108">
        <v>57</v>
      </c>
      <c r="L43" s="110">
        <f>SUM(D43:K43)</f>
        <v>57</v>
      </c>
    </row>
    <row r="44" spans="1:12" ht="18" customHeight="1" x14ac:dyDescent="0.4">
      <c r="A44" s="165"/>
      <c r="B44" s="174"/>
      <c r="C44" s="51" t="s">
        <v>0</v>
      </c>
      <c r="D44" s="113"/>
      <c r="E44" s="113"/>
      <c r="F44" s="115"/>
      <c r="G44" s="113"/>
      <c r="H44" s="115"/>
      <c r="I44" s="113"/>
      <c r="J44" s="115"/>
      <c r="K44" s="100">
        <v>33</v>
      </c>
      <c r="L44" s="111">
        <f>SUM(D44:K44)</f>
        <v>33</v>
      </c>
    </row>
    <row r="45" spans="1:12" ht="18" customHeight="1" thickBot="1" x14ac:dyDescent="0.45">
      <c r="A45" s="165"/>
      <c r="B45" s="175"/>
      <c r="C45" s="52" t="s">
        <v>4</v>
      </c>
      <c r="D45" s="114"/>
      <c r="E45" s="114"/>
      <c r="F45" s="115"/>
      <c r="G45" s="114"/>
      <c r="H45" s="115"/>
      <c r="I45" s="114"/>
      <c r="J45" s="115"/>
      <c r="K45" s="109">
        <v>0.57999999999999996</v>
      </c>
      <c r="L45" s="112">
        <f>L44/L43</f>
        <v>0.57894736842105265</v>
      </c>
    </row>
    <row r="46" spans="1:12" ht="15.6" customHeight="1" x14ac:dyDescent="0.4">
      <c r="A46" s="165"/>
      <c r="B46" s="173" t="s">
        <v>35</v>
      </c>
      <c r="C46" s="50" t="s">
        <v>3</v>
      </c>
      <c r="D46" s="95">
        <v>3034</v>
      </c>
      <c r="E46" s="13">
        <v>879</v>
      </c>
      <c r="F46" s="87">
        <v>1519</v>
      </c>
      <c r="G46" s="10">
        <v>1363</v>
      </c>
      <c r="H46" s="93">
        <v>100</v>
      </c>
      <c r="I46" s="93">
        <v>560</v>
      </c>
      <c r="J46" s="84">
        <v>235</v>
      </c>
      <c r="K46" s="102">
        <v>205</v>
      </c>
      <c r="L46" s="3">
        <f>SUM(D46:K46)</f>
        <v>7895</v>
      </c>
    </row>
    <row r="47" spans="1:12" x14ac:dyDescent="0.4">
      <c r="A47" s="165"/>
      <c r="B47" s="174"/>
      <c r="C47" s="51" t="s">
        <v>0</v>
      </c>
      <c r="D47" s="11">
        <v>1828</v>
      </c>
      <c r="E47" s="88">
        <v>611</v>
      </c>
      <c r="F47" s="89">
        <v>984</v>
      </c>
      <c r="G47" s="11">
        <v>1048</v>
      </c>
      <c r="H47" s="14">
        <v>25</v>
      </c>
      <c r="I47" s="14">
        <v>365</v>
      </c>
      <c r="J47" s="59">
        <v>182</v>
      </c>
      <c r="K47" s="103">
        <v>133</v>
      </c>
      <c r="L47" s="3">
        <f>SUM(D47:K47)</f>
        <v>5176</v>
      </c>
    </row>
    <row r="48" spans="1:12" ht="15" thickBot="1" x14ac:dyDescent="0.45">
      <c r="A48" s="165"/>
      <c r="B48" s="175"/>
      <c r="C48" s="52" t="s">
        <v>4</v>
      </c>
      <c r="D48" s="12">
        <v>0.60299999999999998</v>
      </c>
      <c r="E48" s="90">
        <v>0.69499999999999995</v>
      </c>
      <c r="F48" s="91">
        <v>0.64700000000000002</v>
      </c>
      <c r="G48" s="12">
        <v>0.76900000000000002</v>
      </c>
      <c r="H48" s="92">
        <v>0.25</v>
      </c>
      <c r="I48" s="92">
        <v>0.65200000000000002</v>
      </c>
      <c r="J48" s="96">
        <v>0.77</v>
      </c>
      <c r="K48" s="104">
        <v>0.65</v>
      </c>
      <c r="L48" s="4">
        <f>L47/L46</f>
        <v>0.65560481317289421</v>
      </c>
    </row>
    <row r="49" spans="1:12" x14ac:dyDescent="0.4">
      <c r="A49" s="165"/>
      <c r="B49" s="176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2">
        <v>242</v>
      </c>
      <c r="L49" s="60">
        <f>SUM(D49:K49)</f>
        <v>8165</v>
      </c>
    </row>
    <row r="50" spans="1:12" x14ac:dyDescent="0.4">
      <c r="A50" s="165"/>
      <c r="B50" s="174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3">
        <v>128</v>
      </c>
      <c r="L50" s="61">
        <f>SUM(D50:K50)</f>
        <v>5289</v>
      </c>
    </row>
    <row r="51" spans="1:12" ht="15" thickBot="1" x14ac:dyDescent="0.45">
      <c r="A51" s="165"/>
      <c r="B51" s="174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5">
        <v>0.53</v>
      </c>
      <c r="L51" s="4">
        <f>L50/L49</f>
        <v>0.64776484996938155</v>
      </c>
    </row>
    <row r="52" spans="1:12" x14ac:dyDescent="0.4">
      <c r="A52" s="165"/>
      <c r="B52" s="173" t="s">
        <v>36</v>
      </c>
      <c r="C52" s="50" t="s">
        <v>5</v>
      </c>
      <c r="D52" s="65">
        <v>3176</v>
      </c>
      <c r="E52" s="86">
        <v>1113</v>
      </c>
      <c r="F52" s="67">
        <v>1601</v>
      </c>
      <c r="G52" s="66">
        <v>1531</v>
      </c>
      <c r="H52" s="13">
        <v>100</v>
      </c>
      <c r="I52" s="13">
        <v>474</v>
      </c>
      <c r="J52" s="67">
        <v>346</v>
      </c>
      <c r="K52" s="106">
        <v>298</v>
      </c>
      <c r="L52" s="2">
        <f>SUM(D52:K52)</f>
        <v>8639</v>
      </c>
    </row>
    <row r="53" spans="1:12" x14ac:dyDescent="0.4">
      <c r="A53" s="165"/>
      <c r="B53" s="174"/>
      <c r="C53" s="51" t="s">
        <v>0</v>
      </c>
      <c r="D53" s="11">
        <v>1945</v>
      </c>
      <c r="E53" s="15">
        <v>764</v>
      </c>
      <c r="F53" s="68">
        <v>1047</v>
      </c>
      <c r="G53" s="15">
        <v>1166</v>
      </c>
      <c r="H53" s="14">
        <v>20</v>
      </c>
      <c r="I53" s="32">
        <v>341</v>
      </c>
      <c r="J53" s="68">
        <v>250</v>
      </c>
      <c r="K53" s="103">
        <v>191</v>
      </c>
      <c r="L53" s="75">
        <f>SUM(D53:K53)</f>
        <v>5724</v>
      </c>
    </row>
    <row r="54" spans="1:12" ht="15" thickBot="1" x14ac:dyDescent="0.45">
      <c r="A54" s="165"/>
      <c r="B54" s="175"/>
      <c r="C54" s="52" t="s">
        <v>4</v>
      </c>
      <c r="D54" s="69">
        <v>0.61199999999999999</v>
      </c>
      <c r="E54" s="70">
        <v>0.68600000000000005</v>
      </c>
      <c r="F54" s="71">
        <v>0.65300000000000002</v>
      </c>
      <c r="G54" s="72">
        <v>0.76200000000000001</v>
      </c>
      <c r="H54" s="73">
        <v>0.2</v>
      </c>
      <c r="I54" s="73">
        <v>0.71899999999999997</v>
      </c>
      <c r="J54" s="71">
        <v>0.72</v>
      </c>
      <c r="K54" s="107">
        <v>0.64</v>
      </c>
      <c r="L54" s="76">
        <f>L53/L52</f>
        <v>0.66257668711656437</v>
      </c>
    </row>
    <row r="55" spans="1:12" x14ac:dyDescent="0.4">
      <c r="A55" s="165"/>
      <c r="B55" s="173" t="s">
        <v>34</v>
      </c>
      <c r="C55" s="50" t="s">
        <v>5</v>
      </c>
      <c r="D55" s="5">
        <v>3114</v>
      </c>
      <c r="E55" s="13">
        <v>1158</v>
      </c>
      <c r="F55" s="84">
        <v>1485</v>
      </c>
      <c r="G55" s="13">
        <v>1445</v>
      </c>
      <c r="H55" s="18">
        <v>100</v>
      </c>
      <c r="I55" s="13">
        <v>434</v>
      </c>
      <c r="J55" s="84">
        <v>350</v>
      </c>
      <c r="K55" s="106">
        <v>247</v>
      </c>
      <c r="L55" s="2">
        <f>SUM(D55:K55)</f>
        <v>8333</v>
      </c>
    </row>
    <row r="56" spans="1:12" x14ac:dyDescent="0.4">
      <c r="A56" s="165"/>
      <c r="B56" s="174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3">
        <v>147</v>
      </c>
      <c r="L56" s="75">
        <f>SUM(D56:K56)</f>
        <v>5387</v>
      </c>
    </row>
    <row r="57" spans="1:12" ht="15" thickBot="1" x14ac:dyDescent="0.45">
      <c r="A57" s="172"/>
      <c r="B57" s="175"/>
      <c r="C57" s="52" t="s">
        <v>4</v>
      </c>
      <c r="D57" s="7">
        <v>0.60599999999999998</v>
      </c>
      <c r="E57" s="53">
        <v>0.61299999999999999</v>
      </c>
      <c r="F57" s="85">
        <v>0.58499999999999996</v>
      </c>
      <c r="G57" s="12">
        <v>0.77100000000000002</v>
      </c>
      <c r="H57" s="24">
        <v>0.24</v>
      </c>
      <c r="I57" s="53">
        <v>0.82499999999999996</v>
      </c>
      <c r="J57" s="85">
        <v>0.79</v>
      </c>
      <c r="K57" s="116">
        <v>0.6</v>
      </c>
      <c r="L57" s="4">
        <f>L56/L55</f>
        <v>0.64646585863434536</v>
      </c>
    </row>
    <row r="58" spans="1:12" x14ac:dyDescent="0.4">
      <c r="A58" s="165" t="s">
        <v>37</v>
      </c>
      <c r="B58" s="166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97">
        <f t="shared" si="6"/>
        <v>1263</v>
      </c>
      <c r="K58" s="97">
        <f>K46+K49+K52+K55+K43</f>
        <v>1049</v>
      </c>
      <c r="L58" s="42">
        <f>L46+L49+L52+L55+L43</f>
        <v>33089</v>
      </c>
    </row>
    <row r="59" spans="1:12" x14ac:dyDescent="0.4">
      <c r="A59" s="165"/>
      <c r="B59" s="166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98">
        <f t="shared" si="7"/>
        <v>888</v>
      </c>
      <c r="K59" s="98">
        <f>K47+K50+K53+K56+K44</f>
        <v>632</v>
      </c>
      <c r="L59" s="44">
        <f>L47+L50+L53+L56+L44</f>
        <v>21609</v>
      </c>
    </row>
    <row r="60" spans="1:12" ht="15" thickBot="1" x14ac:dyDescent="0.45">
      <c r="A60" s="167"/>
      <c r="B60" s="168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99">
        <f t="shared" si="8"/>
        <v>0.70308788598574823</v>
      </c>
      <c r="K60" s="99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69" t="s">
        <v>9</v>
      </c>
      <c r="B62" s="170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1" t="s">
        <v>17</v>
      </c>
      <c r="L62" s="94" t="s">
        <v>1</v>
      </c>
    </row>
    <row r="63" spans="1:12" x14ac:dyDescent="0.4">
      <c r="A63" s="171" t="s">
        <v>39</v>
      </c>
      <c r="B63" s="173" t="s">
        <v>41</v>
      </c>
      <c r="C63" s="17" t="s">
        <v>3</v>
      </c>
      <c r="D63" s="118">
        <v>2992</v>
      </c>
      <c r="E63" s="118">
        <v>1115</v>
      </c>
      <c r="F63" s="119">
        <v>1442</v>
      </c>
      <c r="G63" s="120">
        <v>1572</v>
      </c>
      <c r="H63" s="119">
        <v>101</v>
      </c>
      <c r="I63" s="120">
        <v>445</v>
      </c>
      <c r="J63" s="119">
        <v>274</v>
      </c>
      <c r="K63" s="121">
        <v>208</v>
      </c>
      <c r="L63" s="122">
        <f>SUM(D63:K63)</f>
        <v>8149</v>
      </c>
    </row>
    <row r="64" spans="1:12" x14ac:dyDescent="0.4">
      <c r="A64" s="165"/>
      <c r="B64" s="174"/>
      <c r="C64" s="51" t="s">
        <v>0</v>
      </c>
      <c r="D64" s="123">
        <v>1764</v>
      </c>
      <c r="E64" s="123">
        <v>674</v>
      </c>
      <c r="F64" s="124">
        <v>866</v>
      </c>
      <c r="G64" s="123">
        <v>1232</v>
      </c>
      <c r="H64" s="124">
        <v>20</v>
      </c>
      <c r="I64" s="123">
        <v>325</v>
      </c>
      <c r="J64" s="124">
        <v>162</v>
      </c>
      <c r="K64" s="125">
        <v>109</v>
      </c>
      <c r="L64" s="126">
        <f>SUM(D64:K64)</f>
        <v>5152</v>
      </c>
    </row>
    <row r="65" spans="1:12" ht="15" thickBot="1" x14ac:dyDescent="0.45">
      <c r="A65" s="165"/>
      <c r="B65" s="175"/>
      <c r="C65" s="52" t="s">
        <v>4</v>
      </c>
      <c r="D65" s="117">
        <f>D64/D63</f>
        <v>0.58957219251336901</v>
      </c>
      <c r="E65" s="117">
        <f t="shared" ref="E65:K65" si="9">E64/E63</f>
        <v>0.60448430493273542</v>
      </c>
      <c r="F65" s="117">
        <f t="shared" si="9"/>
        <v>0.60055478502080439</v>
      </c>
      <c r="G65" s="117">
        <f t="shared" si="9"/>
        <v>0.78371501272264632</v>
      </c>
      <c r="H65" s="117">
        <f t="shared" si="9"/>
        <v>0.19801980198019803</v>
      </c>
      <c r="I65" s="117">
        <f t="shared" si="9"/>
        <v>0.7303370786516854</v>
      </c>
      <c r="J65" s="117">
        <f t="shared" si="9"/>
        <v>0.59124087591240881</v>
      </c>
      <c r="K65" s="117">
        <f t="shared" si="9"/>
        <v>0.52403846153846156</v>
      </c>
      <c r="L65" s="112">
        <f>L64/L63</f>
        <v>0.63222481286047372</v>
      </c>
    </row>
    <row r="66" spans="1:12" x14ac:dyDescent="0.4">
      <c r="A66" s="165"/>
      <c r="B66" s="173" t="s">
        <v>42</v>
      </c>
      <c r="C66" s="50" t="s">
        <v>3</v>
      </c>
      <c r="D66" s="95">
        <v>2640</v>
      </c>
      <c r="E66" s="127">
        <v>1159</v>
      </c>
      <c r="F66" s="139">
        <v>1392</v>
      </c>
      <c r="G66" s="10">
        <v>1461</v>
      </c>
      <c r="H66" s="140">
        <v>112</v>
      </c>
      <c r="I66" s="140">
        <v>424</v>
      </c>
      <c r="J66" s="128">
        <v>238</v>
      </c>
      <c r="K66" s="129">
        <v>163</v>
      </c>
      <c r="L66" s="3">
        <f>SUM(D66:K66)</f>
        <v>7589</v>
      </c>
    </row>
    <row r="67" spans="1:12" x14ac:dyDescent="0.4">
      <c r="A67" s="165"/>
      <c r="B67" s="174"/>
      <c r="C67" s="51" t="s">
        <v>0</v>
      </c>
      <c r="D67" s="11">
        <v>1504</v>
      </c>
      <c r="E67" s="141">
        <v>727</v>
      </c>
      <c r="F67" s="89">
        <v>790</v>
      </c>
      <c r="G67" s="11">
        <v>1047</v>
      </c>
      <c r="H67" s="130">
        <v>24</v>
      </c>
      <c r="I67" s="130">
        <v>301</v>
      </c>
      <c r="J67" s="131">
        <v>168</v>
      </c>
      <c r="K67" s="132">
        <v>91</v>
      </c>
      <c r="L67" s="3">
        <f>SUM(D67:K67)</f>
        <v>4652</v>
      </c>
    </row>
    <row r="68" spans="1:12" ht="15" thickBot="1" x14ac:dyDescent="0.45">
      <c r="A68" s="165"/>
      <c r="B68" s="175"/>
      <c r="C68" s="52" t="s">
        <v>4</v>
      </c>
      <c r="D68" s="12">
        <v>0.56999999999999995</v>
      </c>
      <c r="E68" s="90">
        <v>0.627</v>
      </c>
      <c r="F68" s="91">
        <v>0.56699999999999995</v>
      </c>
      <c r="G68" s="12">
        <v>0.71699999999999997</v>
      </c>
      <c r="H68" s="92">
        <v>0.214</v>
      </c>
      <c r="I68" s="92">
        <v>0.71</v>
      </c>
      <c r="J68" s="96">
        <v>0.7</v>
      </c>
      <c r="K68" s="104">
        <v>0.56000000000000005</v>
      </c>
      <c r="L68" s="4">
        <f>L67/L66</f>
        <v>0.6129924891290025</v>
      </c>
    </row>
    <row r="69" spans="1:12" x14ac:dyDescent="0.4">
      <c r="A69" s="165"/>
      <c r="B69" s="176" t="s">
        <v>43</v>
      </c>
      <c r="C69" s="17" t="s">
        <v>3</v>
      </c>
      <c r="D69" s="8">
        <v>2729</v>
      </c>
      <c r="E69" s="127">
        <v>979</v>
      </c>
      <c r="F69" s="142">
        <v>1375</v>
      </c>
      <c r="G69" s="22">
        <v>1562</v>
      </c>
      <c r="H69" s="142">
        <v>100</v>
      </c>
      <c r="I69" s="143">
        <v>374</v>
      </c>
      <c r="J69" s="144">
        <v>284</v>
      </c>
      <c r="K69" s="129">
        <v>214</v>
      </c>
      <c r="L69" s="60">
        <f>SUM(D69:K69)</f>
        <v>7617</v>
      </c>
    </row>
    <row r="70" spans="1:12" x14ac:dyDescent="0.4">
      <c r="A70" s="165"/>
      <c r="B70" s="174"/>
      <c r="C70" s="51" t="s">
        <v>0</v>
      </c>
      <c r="D70" s="6">
        <v>1639</v>
      </c>
      <c r="E70" s="130">
        <v>615</v>
      </c>
      <c r="F70" s="133">
        <v>806</v>
      </c>
      <c r="G70" s="11">
        <v>1179</v>
      </c>
      <c r="H70" s="133">
        <v>15</v>
      </c>
      <c r="I70" s="134">
        <v>231</v>
      </c>
      <c r="J70" s="131">
        <v>213</v>
      </c>
      <c r="K70" s="132">
        <v>108</v>
      </c>
      <c r="L70" s="61">
        <f>SUM(D70:K70)</f>
        <v>4806</v>
      </c>
    </row>
    <row r="71" spans="1:12" ht="15" thickBot="1" x14ac:dyDescent="0.45">
      <c r="A71" s="165"/>
      <c r="B71" s="174"/>
      <c r="C71" s="16" t="s">
        <v>4</v>
      </c>
      <c r="D71" s="54">
        <v>0.60099999999999998</v>
      </c>
      <c r="E71" s="34">
        <v>0.628</v>
      </c>
      <c r="F71" s="145">
        <v>0.58599999999999997</v>
      </c>
      <c r="G71" s="56">
        <v>0.755</v>
      </c>
      <c r="H71" s="145">
        <v>0.15</v>
      </c>
      <c r="I71" s="146">
        <v>0.61799999999999999</v>
      </c>
      <c r="J71" s="147">
        <v>0.75</v>
      </c>
      <c r="K71" s="148">
        <v>0.5</v>
      </c>
      <c r="L71" s="4">
        <f>L70/L69</f>
        <v>0.63095706971248522</v>
      </c>
    </row>
    <row r="72" spans="1:12" ht="14.4" customHeight="1" x14ac:dyDescent="0.4">
      <c r="A72" s="165"/>
      <c r="B72" s="173" t="s">
        <v>45</v>
      </c>
      <c r="C72" s="50" t="s">
        <v>5</v>
      </c>
      <c r="D72" s="65">
        <v>2775</v>
      </c>
      <c r="E72" s="135">
        <v>984</v>
      </c>
      <c r="F72" s="67">
        <v>1339</v>
      </c>
      <c r="G72" s="136">
        <v>1518</v>
      </c>
      <c r="H72" s="127">
        <v>101</v>
      </c>
      <c r="I72" s="127">
        <v>704</v>
      </c>
      <c r="J72" s="67">
        <v>289</v>
      </c>
      <c r="K72" s="137">
        <v>237</v>
      </c>
      <c r="L72" s="2">
        <f>SUM(D72:K72)</f>
        <v>7947</v>
      </c>
    </row>
    <row r="73" spans="1:12" x14ac:dyDescent="0.4">
      <c r="A73" s="165"/>
      <c r="B73" s="174"/>
      <c r="C73" s="51" t="s">
        <v>0</v>
      </c>
      <c r="D73" s="11">
        <v>1586</v>
      </c>
      <c r="E73" s="138">
        <v>633</v>
      </c>
      <c r="F73" s="68">
        <v>799</v>
      </c>
      <c r="G73" s="138">
        <v>1157</v>
      </c>
      <c r="H73" s="130">
        <v>12</v>
      </c>
      <c r="I73" s="134">
        <v>554</v>
      </c>
      <c r="J73" s="68">
        <v>214</v>
      </c>
      <c r="K73" s="132">
        <v>106</v>
      </c>
      <c r="L73" s="75">
        <f>SUM(D73:K73)</f>
        <v>5061</v>
      </c>
    </row>
    <row r="74" spans="1:12" ht="15" thickBot="1" x14ac:dyDescent="0.45">
      <c r="A74" s="165"/>
      <c r="B74" s="175"/>
      <c r="C74" s="52" t="s">
        <v>4</v>
      </c>
      <c r="D74" s="69">
        <v>0.57199999999999995</v>
      </c>
      <c r="E74" s="70">
        <v>0.64300000000000002</v>
      </c>
      <c r="F74" s="71">
        <v>0.59599999999999997</v>
      </c>
      <c r="G74" s="72">
        <v>0.76200000000000001</v>
      </c>
      <c r="H74" s="73">
        <v>0.11899999999999999</v>
      </c>
      <c r="I74" s="73">
        <v>0.78700000000000003</v>
      </c>
      <c r="J74" s="71">
        <v>0.74</v>
      </c>
      <c r="K74" s="107">
        <v>0.45</v>
      </c>
      <c r="L74" s="76">
        <f>L73/L72</f>
        <v>0.6368440921102303</v>
      </c>
    </row>
    <row r="75" spans="1:12" x14ac:dyDescent="0.4">
      <c r="A75" s="165"/>
      <c r="B75" s="173" t="s">
        <v>44</v>
      </c>
      <c r="C75" s="50" t="s">
        <v>5</v>
      </c>
      <c r="D75" s="5">
        <v>1172</v>
      </c>
      <c r="E75" s="127">
        <v>912</v>
      </c>
      <c r="F75" s="155"/>
      <c r="G75" s="127">
        <v>329</v>
      </c>
      <c r="H75" s="155"/>
      <c r="I75" s="155"/>
      <c r="J75" s="156"/>
      <c r="K75" s="137">
        <v>103</v>
      </c>
      <c r="L75" s="2">
        <f>SUM(D75:K75)</f>
        <v>2516</v>
      </c>
    </row>
    <row r="76" spans="1:12" x14ac:dyDescent="0.4">
      <c r="A76" s="165"/>
      <c r="B76" s="174"/>
      <c r="C76" s="51" t="s">
        <v>0</v>
      </c>
      <c r="D76" s="6">
        <v>648</v>
      </c>
      <c r="E76" s="130">
        <v>560</v>
      </c>
      <c r="F76" s="157"/>
      <c r="G76" s="130">
        <v>269</v>
      </c>
      <c r="H76" s="157"/>
      <c r="I76" s="158"/>
      <c r="J76" s="159"/>
      <c r="K76" s="132">
        <v>69</v>
      </c>
      <c r="L76" s="75">
        <f>SUM(D76:K76)</f>
        <v>1546</v>
      </c>
    </row>
    <row r="77" spans="1:12" ht="15" thickBot="1" x14ac:dyDescent="0.45">
      <c r="A77" s="172"/>
      <c r="B77" s="175"/>
      <c r="C77" s="52" t="s">
        <v>4</v>
      </c>
      <c r="D77" s="7">
        <v>0.57599999999999996</v>
      </c>
      <c r="E77" s="34">
        <v>0.61399999999999999</v>
      </c>
      <c r="F77" s="160"/>
      <c r="G77" s="12">
        <v>0.81799999999999995</v>
      </c>
      <c r="H77" s="160"/>
      <c r="I77" s="160"/>
      <c r="J77" s="161"/>
      <c r="K77" s="104">
        <v>0.67</v>
      </c>
      <c r="L77" s="4">
        <f>L76/L75</f>
        <v>0.61446740858505566</v>
      </c>
    </row>
    <row r="78" spans="1:12" x14ac:dyDescent="0.4">
      <c r="A78" s="165" t="s">
        <v>40</v>
      </c>
      <c r="B78" s="166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65"/>
      <c r="B79" s="166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67"/>
      <c r="B80" s="168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8.2" customHeight="1" thickBot="1" x14ac:dyDescent="0.45">
      <c r="A82" s="169" t="s">
        <v>9</v>
      </c>
      <c r="B82" s="170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1" t="s">
        <v>17</v>
      </c>
      <c r="L82" s="94" t="s">
        <v>1</v>
      </c>
    </row>
    <row r="83" spans="1:12" x14ac:dyDescent="0.4">
      <c r="A83" s="171" t="s">
        <v>46</v>
      </c>
      <c r="B83" s="173" t="s">
        <v>48</v>
      </c>
      <c r="C83" s="17" t="s">
        <v>3</v>
      </c>
      <c r="D83" s="118">
        <v>1276</v>
      </c>
      <c r="E83" s="151"/>
      <c r="F83" s="119">
        <v>1490</v>
      </c>
      <c r="G83" s="120">
        <v>1149</v>
      </c>
      <c r="H83" s="119">
        <v>112</v>
      </c>
      <c r="I83" s="120">
        <v>151</v>
      </c>
      <c r="J83" s="119">
        <v>120</v>
      </c>
      <c r="K83" s="121">
        <v>109</v>
      </c>
      <c r="L83" s="122">
        <f>SUM(D83:K83)</f>
        <v>4407</v>
      </c>
    </row>
    <row r="84" spans="1:12" x14ac:dyDescent="0.4">
      <c r="A84" s="165"/>
      <c r="B84" s="174"/>
      <c r="C84" s="51" t="s">
        <v>0</v>
      </c>
      <c r="D84" s="123">
        <v>752</v>
      </c>
      <c r="E84" s="152"/>
      <c r="F84" s="124">
        <v>865</v>
      </c>
      <c r="G84" s="123">
        <v>898</v>
      </c>
      <c r="H84" s="124">
        <v>21</v>
      </c>
      <c r="I84" s="123">
        <v>103</v>
      </c>
      <c r="J84" s="124">
        <v>83</v>
      </c>
      <c r="K84" s="125">
        <v>50</v>
      </c>
      <c r="L84" s="126">
        <f>SUM(D84:K84)</f>
        <v>2772</v>
      </c>
    </row>
    <row r="85" spans="1:12" ht="15" thickBot="1" x14ac:dyDescent="0.45">
      <c r="A85" s="165"/>
      <c r="B85" s="175"/>
      <c r="C85" s="52" t="s">
        <v>4</v>
      </c>
      <c r="D85" s="117">
        <v>0.58799999999999997</v>
      </c>
      <c r="E85" s="153"/>
      <c r="F85" s="117">
        <v>0.57999999999999996</v>
      </c>
      <c r="G85" s="117">
        <v>0.78200000000000003</v>
      </c>
      <c r="H85" s="117">
        <v>0.188</v>
      </c>
      <c r="I85" s="117">
        <v>0.68200000000000005</v>
      </c>
      <c r="J85" s="117">
        <v>0.69</v>
      </c>
      <c r="K85" s="117">
        <v>0.46</v>
      </c>
      <c r="L85" s="112">
        <f>L84/L83</f>
        <v>0.62899931926480601</v>
      </c>
    </row>
    <row r="86" spans="1:12" x14ac:dyDescent="0.4">
      <c r="A86" s="165"/>
      <c r="B86" s="173" t="s">
        <v>49</v>
      </c>
      <c r="C86" s="50" t="s">
        <v>3</v>
      </c>
      <c r="D86" s="95">
        <v>2495</v>
      </c>
      <c r="E86" s="127">
        <v>981</v>
      </c>
      <c r="F86" s="139">
        <v>1331</v>
      </c>
      <c r="G86" s="10">
        <v>1233</v>
      </c>
      <c r="H86" s="140">
        <v>100</v>
      </c>
      <c r="I86" s="140">
        <v>403</v>
      </c>
      <c r="J86" s="128">
        <v>217</v>
      </c>
      <c r="K86" s="129">
        <v>121</v>
      </c>
      <c r="L86" s="3">
        <f>SUM(D86:K86)</f>
        <v>6881</v>
      </c>
    </row>
    <row r="87" spans="1:12" x14ac:dyDescent="0.4">
      <c r="A87" s="165"/>
      <c r="B87" s="174"/>
      <c r="C87" s="51" t="s">
        <v>0</v>
      </c>
      <c r="D87" s="11">
        <v>1450</v>
      </c>
      <c r="E87" s="141">
        <v>613</v>
      </c>
      <c r="F87" s="89">
        <v>741</v>
      </c>
      <c r="G87" s="11">
        <v>959</v>
      </c>
      <c r="H87" s="130">
        <v>18</v>
      </c>
      <c r="I87" s="130">
        <v>321</v>
      </c>
      <c r="J87" s="131">
        <v>157</v>
      </c>
      <c r="K87" s="132">
        <v>74</v>
      </c>
      <c r="L87" s="75">
        <f>SUM(D87:K87)</f>
        <v>4333</v>
      </c>
    </row>
    <row r="88" spans="1:12" ht="15" thickBot="1" x14ac:dyDescent="0.45">
      <c r="A88" s="165"/>
      <c r="B88" s="175"/>
      <c r="C88" s="52" t="s">
        <v>4</v>
      </c>
      <c r="D88" s="12">
        <v>0.58099999999999996</v>
      </c>
      <c r="E88" s="90">
        <v>0.625</v>
      </c>
      <c r="F88" s="91">
        <v>0.55600000000000005</v>
      </c>
      <c r="G88" s="12">
        <v>0.77800000000000002</v>
      </c>
      <c r="H88" s="92">
        <v>0.18</v>
      </c>
      <c r="I88" s="92">
        <v>0.79700000000000004</v>
      </c>
      <c r="J88" s="96">
        <v>0.72</v>
      </c>
      <c r="K88" s="104">
        <v>0.61</v>
      </c>
      <c r="L88" s="4">
        <f>L87/L86</f>
        <v>0.62970498474059</v>
      </c>
    </row>
    <row r="89" spans="1:12" x14ac:dyDescent="0.4">
      <c r="A89" s="165"/>
      <c r="B89" s="176" t="s">
        <v>50</v>
      </c>
      <c r="C89" s="17" t="s">
        <v>3</v>
      </c>
      <c r="D89" s="8">
        <v>2366</v>
      </c>
      <c r="E89" s="127">
        <v>979</v>
      </c>
      <c r="F89" s="142">
        <v>1278</v>
      </c>
      <c r="G89" s="22">
        <v>1109</v>
      </c>
      <c r="H89" s="142">
        <v>100</v>
      </c>
      <c r="I89" s="143">
        <v>633</v>
      </c>
      <c r="J89" s="144">
        <v>262</v>
      </c>
      <c r="K89" s="129">
        <v>236</v>
      </c>
      <c r="L89" s="60">
        <f>SUM(D89:K89)</f>
        <v>6963</v>
      </c>
    </row>
    <row r="90" spans="1:12" x14ac:dyDescent="0.4">
      <c r="A90" s="165"/>
      <c r="B90" s="174"/>
      <c r="C90" s="51" t="s">
        <v>0</v>
      </c>
      <c r="D90" s="6">
        <v>1383</v>
      </c>
      <c r="E90" s="130">
        <v>608</v>
      </c>
      <c r="F90" s="133">
        <v>778</v>
      </c>
      <c r="G90" s="11">
        <v>896</v>
      </c>
      <c r="H90" s="133">
        <v>20</v>
      </c>
      <c r="I90" s="134">
        <v>535</v>
      </c>
      <c r="J90" s="131">
        <v>198</v>
      </c>
      <c r="K90" s="132">
        <v>104</v>
      </c>
      <c r="L90" s="154">
        <f>SUM(D90:K90)</f>
        <v>4522</v>
      </c>
    </row>
    <row r="91" spans="1:12" ht="15" thickBot="1" x14ac:dyDescent="0.45">
      <c r="A91" s="165"/>
      <c r="B91" s="174"/>
      <c r="C91" s="16" t="s">
        <v>4</v>
      </c>
      <c r="D91" s="54">
        <v>0.58499999999999996</v>
      </c>
      <c r="E91" s="34">
        <v>0.621</v>
      </c>
      <c r="F91" s="145">
        <v>0.60799999999999998</v>
      </c>
      <c r="G91" s="56">
        <v>0.80800000000000005</v>
      </c>
      <c r="H91" s="145">
        <v>0.2</v>
      </c>
      <c r="I91" s="146">
        <v>0.84499999999999997</v>
      </c>
      <c r="J91" s="147">
        <v>0.75</v>
      </c>
      <c r="K91" s="148">
        <v>0.44</v>
      </c>
      <c r="L91" s="4">
        <f>L90/L89</f>
        <v>0.64943271578342665</v>
      </c>
    </row>
    <row r="92" spans="1:12" x14ac:dyDescent="0.4">
      <c r="A92" s="165"/>
      <c r="B92" s="173" t="s">
        <v>51</v>
      </c>
      <c r="C92" s="50" t="s">
        <v>5</v>
      </c>
      <c r="D92" s="65">
        <v>2716</v>
      </c>
      <c r="E92" s="135">
        <v>867</v>
      </c>
      <c r="F92" s="67">
        <v>1227</v>
      </c>
      <c r="G92" s="136">
        <v>1331</v>
      </c>
      <c r="H92" s="127">
        <v>100</v>
      </c>
      <c r="I92" s="127">
        <v>533</v>
      </c>
      <c r="J92" s="67">
        <v>302</v>
      </c>
      <c r="K92" s="137">
        <v>246</v>
      </c>
      <c r="L92" s="2">
        <f>SUM(D92:K92)</f>
        <v>7322</v>
      </c>
    </row>
    <row r="93" spans="1:12" x14ac:dyDescent="0.4">
      <c r="A93" s="165"/>
      <c r="B93" s="174"/>
      <c r="C93" s="51" t="s">
        <v>0</v>
      </c>
      <c r="D93" s="11">
        <v>1620</v>
      </c>
      <c r="E93" s="138">
        <v>591</v>
      </c>
      <c r="F93" s="68">
        <v>721</v>
      </c>
      <c r="G93" s="138">
        <v>1034</v>
      </c>
      <c r="H93" s="130">
        <v>22</v>
      </c>
      <c r="I93" s="134">
        <v>406</v>
      </c>
      <c r="J93" s="68">
        <v>237</v>
      </c>
      <c r="K93" s="132">
        <v>134</v>
      </c>
      <c r="L93" s="75">
        <f>SUM(D93:K93)</f>
        <v>4765</v>
      </c>
    </row>
    <row r="94" spans="1:12" ht="15" thickBot="1" x14ac:dyDescent="0.45">
      <c r="A94" s="165"/>
      <c r="B94" s="175"/>
      <c r="C94" s="52" t="s">
        <v>4</v>
      </c>
      <c r="D94" s="69">
        <v>0.59599999999999997</v>
      </c>
      <c r="E94" s="70">
        <v>0.68200000000000005</v>
      </c>
      <c r="F94" s="71">
        <v>0.58699999999999997</v>
      </c>
      <c r="G94" s="72">
        <v>0.77700000000000002</v>
      </c>
      <c r="H94" s="73">
        <v>0.22</v>
      </c>
      <c r="I94" s="73">
        <v>0.76200000000000001</v>
      </c>
      <c r="J94" s="71">
        <v>0.78</v>
      </c>
      <c r="K94" s="107">
        <v>0.54</v>
      </c>
      <c r="L94" s="76">
        <f>L93/L92</f>
        <v>0.65077847582627701</v>
      </c>
    </row>
    <row r="95" spans="1:12" x14ac:dyDescent="0.4">
      <c r="A95" s="165"/>
      <c r="B95" s="173" t="s">
        <v>52</v>
      </c>
      <c r="C95" s="50" t="s">
        <v>5</v>
      </c>
      <c r="D95" s="5">
        <v>2798</v>
      </c>
      <c r="E95" s="127">
        <v>1077</v>
      </c>
      <c r="F95" s="127">
        <v>1296</v>
      </c>
      <c r="G95" s="127">
        <v>1442</v>
      </c>
      <c r="H95" s="127">
        <v>100</v>
      </c>
      <c r="I95" s="127">
        <v>437</v>
      </c>
      <c r="J95" s="162">
        <v>384</v>
      </c>
      <c r="K95" s="137">
        <v>181</v>
      </c>
      <c r="L95" s="2">
        <f>SUM(D95:K95)</f>
        <v>7715</v>
      </c>
    </row>
    <row r="96" spans="1:12" x14ac:dyDescent="0.4">
      <c r="A96" s="165"/>
      <c r="B96" s="174"/>
      <c r="C96" s="51" t="s">
        <v>0</v>
      </c>
      <c r="D96" s="6">
        <v>1605</v>
      </c>
      <c r="E96" s="130">
        <v>700</v>
      </c>
      <c r="F96" s="130">
        <v>772</v>
      </c>
      <c r="G96" s="130">
        <v>1092</v>
      </c>
      <c r="H96" s="130">
        <v>23</v>
      </c>
      <c r="I96" s="134">
        <v>280</v>
      </c>
      <c r="J96" s="163">
        <v>273</v>
      </c>
      <c r="K96" s="132">
        <v>116</v>
      </c>
      <c r="L96" s="75">
        <f>SUM(D96:K96)</f>
        <v>4861</v>
      </c>
    </row>
    <row r="97" spans="1:12" ht="15" thickBot="1" x14ac:dyDescent="0.45">
      <c r="A97" s="172"/>
      <c r="B97" s="175"/>
      <c r="C97" s="52" t="s">
        <v>4</v>
      </c>
      <c r="D97" s="7">
        <v>0.57399999999999995</v>
      </c>
      <c r="E97" s="34">
        <v>0.65</v>
      </c>
      <c r="F97" s="34">
        <v>0.59499999999999997</v>
      </c>
      <c r="G97" s="12">
        <v>0.75700000000000001</v>
      </c>
      <c r="H97" s="34">
        <v>0.23</v>
      </c>
      <c r="I97" s="34">
        <v>0.64100000000000001</v>
      </c>
      <c r="J97" s="20">
        <v>0.71</v>
      </c>
      <c r="K97" s="104">
        <v>0.64</v>
      </c>
      <c r="L97" s="4">
        <f>L96/L95</f>
        <v>0.63007128969539861</v>
      </c>
    </row>
    <row r="98" spans="1:12" x14ac:dyDescent="0.4">
      <c r="A98" s="165" t="s">
        <v>47</v>
      </c>
      <c r="B98" s="166"/>
      <c r="C98" s="41" t="s">
        <v>5</v>
      </c>
      <c r="D98" s="42">
        <f>D83+D86+D89+D92+D95</f>
        <v>11651</v>
      </c>
      <c r="E98" s="149">
        <f>E83+E86+E89+E92+E95</f>
        <v>3904</v>
      </c>
      <c r="F98" s="42">
        <f t="shared" ref="F98:L98" si="14">F83+F86+F89+F92+F95</f>
        <v>6622</v>
      </c>
      <c r="G98" s="42">
        <f t="shared" si="14"/>
        <v>6264</v>
      </c>
      <c r="H98" s="42">
        <f t="shared" si="14"/>
        <v>512</v>
      </c>
      <c r="I98" s="42">
        <f t="shared" si="14"/>
        <v>2157</v>
      </c>
      <c r="J98" s="42">
        <f t="shared" si="14"/>
        <v>1285</v>
      </c>
      <c r="K98" s="42">
        <f t="shared" si="14"/>
        <v>893</v>
      </c>
      <c r="L98" s="42">
        <f t="shared" si="14"/>
        <v>33288</v>
      </c>
    </row>
    <row r="99" spans="1:12" x14ac:dyDescent="0.4">
      <c r="A99" s="165"/>
      <c r="B99" s="166"/>
      <c r="C99" s="43" t="s">
        <v>0</v>
      </c>
      <c r="D99" s="44">
        <f>D84+D87+D90+D93+D96</f>
        <v>6810</v>
      </c>
      <c r="E99" s="150">
        <f>E84+E87+E90+E93+E96</f>
        <v>2512</v>
      </c>
      <c r="F99" s="44">
        <f t="shared" ref="F99:L99" si="15">F84+F87+F90+F93+F96</f>
        <v>3877</v>
      </c>
      <c r="G99" s="44">
        <f t="shared" si="15"/>
        <v>4879</v>
      </c>
      <c r="H99" s="44">
        <f t="shared" si="15"/>
        <v>104</v>
      </c>
      <c r="I99" s="44">
        <f t="shared" si="15"/>
        <v>1645</v>
      </c>
      <c r="J99" s="44">
        <f t="shared" si="15"/>
        <v>948</v>
      </c>
      <c r="K99" s="44">
        <f t="shared" si="15"/>
        <v>478</v>
      </c>
      <c r="L99" s="44">
        <f t="shared" si="15"/>
        <v>21253</v>
      </c>
    </row>
    <row r="100" spans="1:12" ht="15" thickBot="1" x14ac:dyDescent="0.45">
      <c r="A100" s="167"/>
      <c r="B100" s="168"/>
      <c r="C100" s="45" t="s">
        <v>4</v>
      </c>
      <c r="D100" s="46">
        <f t="shared" ref="D100:L100" si="16">D99/D98</f>
        <v>0.58449918461934602</v>
      </c>
      <c r="E100" s="46">
        <f t="shared" ref="E100" si="17">E99/E98</f>
        <v>0.64344262295081966</v>
      </c>
      <c r="F100" s="46">
        <f t="shared" si="16"/>
        <v>0.58547266686801569</v>
      </c>
      <c r="G100" s="46">
        <f t="shared" si="16"/>
        <v>0.7788952745849298</v>
      </c>
      <c r="H100" s="46">
        <f t="shared" si="16"/>
        <v>0.203125</v>
      </c>
      <c r="I100" s="46">
        <f t="shared" si="16"/>
        <v>0.76263328697264721</v>
      </c>
      <c r="J100" s="46">
        <f t="shared" si="16"/>
        <v>0.73774319066147864</v>
      </c>
      <c r="K100" s="46">
        <f t="shared" si="16"/>
        <v>0.53527435610302354</v>
      </c>
      <c r="L100" s="46">
        <f t="shared" si="16"/>
        <v>0.63845830329247777</v>
      </c>
    </row>
    <row r="101" spans="1:12" ht="15" thickBot="1" x14ac:dyDescent="0.45"/>
    <row r="102" spans="1:12" ht="25.8" thickBot="1" x14ac:dyDescent="0.45">
      <c r="A102" s="169" t="s">
        <v>9</v>
      </c>
      <c r="B102" s="170"/>
      <c r="C102" s="38" t="s">
        <v>10</v>
      </c>
      <c r="D102" s="1" t="s">
        <v>2</v>
      </c>
      <c r="E102" s="1" t="s">
        <v>7</v>
      </c>
      <c r="F102" s="39" t="s">
        <v>8</v>
      </c>
      <c r="G102" s="40" t="s">
        <v>14</v>
      </c>
      <c r="H102" s="39" t="s">
        <v>6</v>
      </c>
      <c r="I102" s="40" t="s">
        <v>12</v>
      </c>
      <c r="J102" s="39" t="s">
        <v>13</v>
      </c>
      <c r="K102" s="101" t="s">
        <v>17</v>
      </c>
      <c r="L102" s="94" t="s">
        <v>1</v>
      </c>
    </row>
    <row r="103" spans="1:12" x14ac:dyDescent="0.4">
      <c r="A103" s="171" t="s">
        <v>53</v>
      </c>
      <c r="B103" s="173" t="s">
        <v>54</v>
      </c>
      <c r="C103" s="17" t="s">
        <v>3</v>
      </c>
      <c r="D103" s="118">
        <v>2747</v>
      </c>
      <c r="E103" s="164">
        <v>955</v>
      </c>
      <c r="F103" s="119">
        <v>1369</v>
      </c>
      <c r="G103" s="120">
        <v>1437</v>
      </c>
      <c r="H103" s="119">
        <v>100</v>
      </c>
      <c r="I103" s="120">
        <v>328</v>
      </c>
      <c r="J103" s="119">
        <v>167</v>
      </c>
      <c r="K103" s="121">
        <v>144</v>
      </c>
      <c r="L103" s="122">
        <f>SUM(D103:K103)</f>
        <v>7247</v>
      </c>
    </row>
    <row r="104" spans="1:12" x14ac:dyDescent="0.4">
      <c r="A104" s="165"/>
      <c r="B104" s="174"/>
      <c r="C104" s="51" t="s">
        <v>0</v>
      </c>
      <c r="D104" s="123">
        <v>1510</v>
      </c>
      <c r="E104" s="123">
        <v>610</v>
      </c>
      <c r="F104" s="124">
        <v>821</v>
      </c>
      <c r="G104" s="123">
        <v>1073</v>
      </c>
      <c r="H104" s="124">
        <v>14</v>
      </c>
      <c r="I104" s="123">
        <v>222</v>
      </c>
      <c r="J104" s="124">
        <v>120</v>
      </c>
      <c r="K104" s="125">
        <v>79</v>
      </c>
      <c r="L104" s="126">
        <f>SUM(D104:K104)</f>
        <v>4449</v>
      </c>
    </row>
    <row r="105" spans="1:12" ht="15" thickBot="1" x14ac:dyDescent="0.45">
      <c r="A105" s="165"/>
      <c r="B105" s="175"/>
      <c r="C105" s="52" t="s">
        <v>4</v>
      </c>
      <c r="D105" s="117">
        <v>0.55000000000000004</v>
      </c>
      <c r="E105" s="117">
        <v>0.63900000000000001</v>
      </c>
      <c r="F105" s="117">
        <v>0.59899999999999998</v>
      </c>
      <c r="G105" s="117">
        <v>0.747</v>
      </c>
      <c r="H105" s="117">
        <v>0.14000000000000001</v>
      </c>
      <c r="I105" s="117">
        <v>0.67700000000000005</v>
      </c>
      <c r="J105" s="117">
        <v>0.72</v>
      </c>
      <c r="K105" s="117">
        <v>0.55000000000000004</v>
      </c>
      <c r="L105" s="112">
        <f>L104/L103</f>
        <v>0.61390920380847247</v>
      </c>
    </row>
    <row r="106" spans="1:12" x14ac:dyDescent="0.4">
      <c r="A106" s="165"/>
      <c r="B106" s="185" t="s">
        <v>55</v>
      </c>
      <c r="C106" s="186" t="s">
        <v>3</v>
      </c>
      <c r="D106" s="187">
        <v>3053</v>
      </c>
      <c r="E106" s="188">
        <v>1129</v>
      </c>
      <c r="F106" s="189">
        <v>1235</v>
      </c>
      <c r="G106" s="190">
        <v>1421</v>
      </c>
      <c r="H106" s="191">
        <v>100</v>
      </c>
      <c r="I106" s="191">
        <v>126</v>
      </c>
      <c r="J106" s="192">
        <v>302</v>
      </c>
      <c r="K106" s="193">
        <v>198</v>
      </c>
      <c r="L106" s="187">
        <f>SUM(D106:K106)</f>
        <v>7564</v>
      </c>
    </row>
    <row r="107" spans="1:12" x14ac:dyDescent="0.4">
      <c r="A107" s="165"/>
      <c r="B107" s="194"/>
      <c r="C107" s="195" t="s">
        <v>0</v>
      </c>
      <c r="D107" s="196">
        <v>1727</v>
      </c>
      <c r="E107" s="197">
        <v>744</v>
      </c>
      <c r="F107" s="198">
        <v>746</v>
      </c>
      <c r="G107" s="196">
        <v>1076</v>
      </c>
      <c r="H107" s="199">
        <v>22</v>
      </c>
      <c r="I107" s="199">
        <v>80</v>
      </c>
      <c r="J107" s="200">
        <v>236</v>
      </c>
      <c r="K107" s="201">
        <v>126</v>
      </c>
      <c r="L107" s="202">
        <f>SUM(D107:K107)</f>
        <v>4757</v>
      </c>
    </row>
    <row r="108" spans="1:12" ht="15" thickBot="1" x14ac:dyDescent="0.45">
      <c r="A108" s="165"/>
      <c r="B108" s="203"/>
      <c r="C108" s="204" t="s">
        <v>4</v>
      </c>
      <c r="D108" s="205">
        <v>0.56599999999999995</v>
      </c>
      <c r="E108" s="206">
        <v>0.65900000000000003</v>
      </c>
      <c r="F108" s="207">
        <v>0.60399999999999998</v>
      </c>
      <c r="G108" s="205">
        <v>0.75700000000000001</v>
      </c>
      <c r="H108" s="208">
        <v>0.22</v>
      </c>
      <c r="I108" s="208">
        <v>0.63500000000000001</v>
      </c>
      <c r="J108" s="209">
        <v>0.78</v>
      </c>
      <c r="K108" s="210">
        <v>0.64</v>
      </c>
      <c r="L108" s="205">
        <f>L107/L106</f>
        <v>0.62890005288207296</v>
      </c>
    </row>
    <row r="109" spans="1:12" x14ac:dyDescent="0.4">
      <c r="A109" s="165"/>
      <c r="B109" s="176" t="s">
        <v>56</v>
      </c>
      <c r="C109" s="17" t="s">
        <v>3</v>
      </c>
      <c r="D109" s="8"/>
      <c r="E109" s="127"/>
      <c r="F109" s="142"/>
      <c r="G109" s="22"/>
      <c r="H109" s="142"/>
      <c r="I109" s="143"/>
      <c r="J109" s="144"/>
      <c r="K109" s="129"/>
      <c r="L109" s="60"/>
    </row>
    <row r="110" spans="1:12" x14ac:dyDescent="0.4">
      <c r="A110" s="165"/>
      <c r="B110" s="174"/>
      <c r="C110" s="51" t="s">
        <v>0</v>
      </c>
      <c r="D110" s="6"/>
      <c r="E110" s="130"/>
      <c r="F110" s="133"/>
      <c r="G110" s="11"/>
      <c r="H110" s="133"/>
      <c r="I110" s="134"/>
      <c r="J110" s="131"/>
      <c r="K110" s="132"/>
      <c r="L110" s="154"/>
    </row>
    <row r="111" spans="1:12" ht="15" thickBot="1" x14ac:dyDescent="0.45">
      <c r="A111" s="165"/>
      <c r="B111" s="174"/>
      <c r="C111" s="16" t="s">
        <v>4</v>
      </c>
      <c r="D111" s="54"/>
      <c r="E111" s="34"/>
      <c r="F111" s="145"/>
      <c r="G111" s="56"/>
      <c r="H111" s="145"/>
      <c r="I111" s="146"/>
      <c r="J111" s="147"/>
      <c r="K111" s="148"/>
      <c r="L111" s="4"/>
    </row>
    <row r="112" spans="1:12" x14ac:dyDescent="0.4">
      <c r="A112" s="165"/>
      <c r="B112" s="173" t="s">
        <v>57</v>
      </c>
      <c r="C112" s="50" t="s">
        <v>5</v>
      </c>
      <c r="D112" s="65"/>
      <c r="E112" s="135"/>
      <c r="F112" s="67"/>
      <c r="G112" s="136"/>
      <c r="H112" s="127"/>
      <c r="I112" s="127"/>
      <c r="J112" s="67"/>
      <c r="K112" s="137"/>
      <c r="L112" s="2"/>
    </row>
    <row r="113" spans="1:12" x14ac:dyDescent="0.4">
      <c r="A113" s="165"/>
      <c r="B113" s="174"/>
      <c r="C113" s="51" t="s">
        <v>0</v>
      </c>
      <c r="D113" s="11"/>
      <c r="E113" s="138"/>
      <c r="F113" s="68"/>
      <c r="G113" s="138"/>
      <c r="H113" s="130"/>
      <c r="I113" s="134"/>
      <c r="J113" s="68"/>
      <c r="K113" s="132"/>
      <c r="L113" s="75"/>
    </row>
    <row r="114" spans="1:12" ht="15" thickBot="1" x14ac:dyDescent="0.45">
      <c r="A114" s="165"/>
      <c r="B114" s="175"/>
      <c r="C114" s="52" t="s">
        <v>4</v>
      </c>
      <c r="D114" s="69"/>
      <c r="E114" s="70"/>
      <c r="F114" s="71"/>
      <c r="G114" s="72"/>
      <c r="H114" s="73"/>
      <c r="I114" s="73"/>
      <c r="J114" s="71"/>
      <c r="K114" s="107"/>
      <c r="L114" s="76"/>
    </row>
    <row r="115" spans="1:12" x14ac:dyDescent="0.4">
      <c r="A115" s="165" t="s">
        <v>47</v>
      </c>
      <c r="B115" s="166"/>
      <c r="C115" s="41" t="s">
        <v>5</v>
      </c>
      <c r="D115" s="42">
        <f>D103+D106+D109+D112</f>
        <v>5800</v>
      </c>
      <c r="E115" s="42">
        <f t="shared" ref="E115:L115" si="18">E103+E106+E109+E112</f>
        <v>2084</v>
      </c>
      <c r="F115" s="42">
        <f t="shared" si="18"/>
        <v>2604</v>
      </c>
      <c r="G115" s="42">
        <f t="shared" si="18"/>
        <v>2858</v>
      </c>
      <c r="H115" s="42">
        <f t="shared" si="18"/>
        <v>200</v>
      </c>
      <c r="I115" s="42">
        <f t="shared" si="18"/>
        <v>454</v>
      </c>
      <c r="J115" s="42">
        <f t="shared" si="18"/>
        <v>469</v>
      </c>
      <c r="K115" s="42">
        <f t="shared" si="18"/>
        <v>342</v>
      </c>
      <c r="L115" s="42">
        <f t="shared" si="18"/>
        <v>14811</v>
      </c>
    </row>
    <row r="116" spans="1:12" x14ac:dyDescent="0.4">
      <c r="A116" s="165"/>
      <c r="B116" s="166"/>
      <c r="C116" s="43" t="s">
        <v>0</v>
      </c>
      <c r="D116" s="44">
        <f>D104+D107+D110+D113</f>
        <v>3237</v>
      </c>
      <c r="E116" s="44">
        <f t="shared" ref="E116:L116" si="19">E104+E107+E110+E113</f>
        <v>1354</v>
      </c>
      <c r="F116" s="44">
        <f t="shared" si="19"/>
        <v>1567</v>
      </c>
      <c r="G116" s="44">
        <f t="shared" si="19"/>
        <v>2149</v>
      </c>
      <c r="H116" s="44">
        <f t="shared" si="19"/>
        <v>36</v>
      </c>
      <c r="I116" s="44">
        <f t="shared" si="19"/>
        <v>302</v>
      </c>
      <c r="J116" s="44">
        <f t="shared" si="19"/>
        <v>356</v>
      </c>
      <c r="K116" s="44">
        <f t="shared" si="19"/>
        <v>205</v>
      </c>
      <c r="L116" s="44">
        <f t="shared" si="19"/>
        <v>9206</v>
      </c>
    </row>
    <row r="117" spans="1:12" ht="15" thickBot="1" x14ac:dyDescent="0.45">
      <c r="A117" s="167"/>
      <c r="B117" s="168"/>
      <c r="C117" s="45" t="s">
        <v>4</v>
      </c>
      <c r="D117" s="46">
        <f t="shared" ref="D117" si="20">D116/D115</f>
        <v>0.55810344827586211</v>
      </c>
      <c r="E117" s="46">
        <f t="shared" ref="E117:L117" si="21">E116/E115</f>
        <v>0.64971209213051828</v>
      </c>
      <c r="F117" s="46">
        <f t="shared" si="21"/>
        <v>0.60176651305683559</v>
      </c>
      <c r="G117" s="46">
        <f t="shared" si="21"/>
        <v>0.75192442267319803</v>
      </c>
      <c r="H117" s="46">
        <f t="shared" si="21"/>
        <v>0.18</v>
      </c>
      <c r="I117" s="46">
        <f t="shared" si="21"/>
        <v>0.66519823788546251</v>
      </c>
      <c r="J117" s="46">
        <f t="shared" si="21"/>
        <v>0.75906183368869939</v>
      </c>
      <c r="K117" s="46">
        <f t="shared" si="21"/>
        <v>0.59941520467836262</v>
      </c>
      <c r="L117" s="46">
        <f t="shared" si="21"/>
        <v>0.62156505300114784</v>
      </c>
    </row>
  </sheetData>
  <mergeCells count="49">
    <mergeCell ref="A115:B117"/>
    <mergeCell ref="A102:B102"/>
    <mergeCell ref="A103:A114"/>
    <mergeCell ref="B103:B105"/>
    <mergeCell ref="B106:B108"/>
    <mergeCell ref="B109:B111"/>
    <mergeCell ref="B112:B114"/>
    <mergeCell ref="A98:B100"/>
    <mergeCell ref="A82:B82"/>
    <mergeCell ref="A83:A97"/>
    <mergeCell ref="B83:B85"/>
    <mergeCell ref="B86:B88"/>
    <mergeCell ref="B89:B91"/>
    <mergeCell ref="B92:B94"/>
    <mergeCell ref="B95:B9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8:B60"/>
    <mergeCell ref="A42:B42"/>
    <mergeCell ref="B46:B48"/>
    <mergeCell ref="B49:B51"/>
    <mergeCell ref="B52:B54"/>
    <mergeCell ref="B55:B57"/>
    <mergeCell ref="A43:A57"/>
    <mergeCell ref="B43:B45"/>
    <mergeCell ref="A78:B80"/>
    <mergeCell ref="A62:B62"/>
    <mergeCell ref="A63:A77"/>
    <mergeCell ref="B63:B65"/>
    <mergeCell ref="B66:B68"/>
    <mergeCell ref="B69:B71"/>
    <mergeCell ref="B72:B74"/>
    <mergeCell ref="B75:B7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자료(6월10일주합계)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2024-07-05T01:57:06Z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