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D9567349-A923-4429-AA93-917CB36119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6년4월27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2" i="10" l="1"/>
  <c r="J549" i="10" l="1"/>
  <c r="J546" i="10"/>
  <c r="J543" i="10"/>
  <c r="J540" i="10"/>
  <c r="M554" i="10"/>
  <c r="L554" i="10"/>
  <c r="K554" i="10"/>
  <c r="J554" i="10"/>
  <c r="I554" i="10"/>
  <c r="H554" i="10"/>
  <c r="G554" i="10"/>
  <c r="F554" i="10"/>
  <c r="E554" i="10"/>
  <c r="M553" i="10"/>
  <c r="L553" i="10"/>
  <c r="K553" i="10"/>
  <c r="J553" i="10"/>
  <c r="I553" i="10"/>
  <c r="H553" i="10"/>
  <c r="G553" i="10"/>
  <c r="F553" i="10"/>
  <c r="E553" i="10"/>
  <c r="N551" i="10"/>
  <c r="N550" i="10"/>
  <c r="N548" i="10"/>
  <c r="N547" i="10"/>
  <c r="N545" i="10"/>
  <c r="N544" i="10"/>
  <c r="N542" i="10"/>
  <c r="N541" i="10"/>
  <c r="N539" i="10"/>
  <c r="N538" i="10"/>
  <c r="J529" i="10"/>
  <c r="N549" i="10" l="1"/>
  <c r="N552" i="10"/>
  <c r="N546" i="10"/>
  <c r="N553" i="10"/>
  <c r="I555" i="10"/>
  <c r="G555" i="10"/>
  <c r="J555" i="10"/>
  <c r="F555" i="10"/>
  <c r="H555" i="10"/>
  <c r="K555" i="10"/>
  <c r="N543" i="10"/>
  <c r="L555" i="10"/>
  <c r="E555" i="10"/>
  <c r="M555" i="10"/>
  <c r="N540" i="10"/>
  <c r="N554" i="10"/>
  <c r="J526" i="10"/>
  <c r="J523" i="10"/>
  <c r="J520" i="10"/>
  <c r="M534" i="10"/>
  <c r="L534" i="10"/>
  <c r="K534" i="10"/>
  <c r="J534" i="10"/>
  <c r="I534" i="10"/>
  <c r="H534" i="10"/>
  <c r="G534" i="10"/>
  <c r="F534" i="10"/>
  <c r="E534" i="10"/>
  <c r="M533" i="10"/>
  <c r="L533" i="10"/>
  <c r="K533" i="10"/>
  <c r="J533" i="10"/>
  <c r="I533" i="10"/>
  <c r="H533" i="10"/>
  <c r="G533" i="10"/>
  <c r="F533" i="10"/>
  <c r="E533" i="10"/>
  <c r="N531" i="10"/>
  <c r="N530" i="10"/>
  <c r="N528" i="10"/>
  <c r="N527" i="10"/>
  <c r="N525" i="10"/>
  <c r="N524" i="10"/>
  <c r="N522" i="10"/>
  <c r="N521" i="10"/>
  <c r="N519" i="10"/>
  <c r="N518" i="10"/>
  <c r="F513" i="10"/>
  <c r="G513" i="10"/>
  <c r="H513" i="10"/>
  <c r="I513" i="10"/>
  <c r="J513" i="10"/>
  <c r="K513" i="10"/>
  <c r="L513" i="10"/>
  <c r="M513" i="10"/>
  <c r="F514" i="10"/>
  <c r="F515" i="10" s="1"/>
  <c r="G514" i="10"/>
  <c r="H514" i="10"/>
  <c r="H515" i="10" s="1"/>
  <c r="I514" i="10"/>
  <c r="J514" i="10"/>
  <c r="J515" i="10" s="1"/>
  <c r="K514" i="10"/>
  <c r="K515" i="10" s="1"/>
  <c r="L514" i="10"/>
  <c r="M514" i="10"/>
  <c r="E514" i="10"/>
  <c r="E513" i="10"/>
  <c r="J512" i="10"/>
  <c r="J506" i="10"/>
  <c r="J503" i="10"/>
  <c r="M515" i="10" l="1"/>
  <c r="N555" i="10"/>
  <c r="I515" i="10"/>
  <c r="L515" i="10"/>
  <c r="G515" i="10"/>
  <c r="N526" i="10"/>
  <c r="L535" i="10"/>
  <c r="N529" i="10"/>
  <c r="N523" i="10"/>
  <c r="M535" i="10"/>
  <c r="N520" i="10"/>
  <c r="H535" i="10"/>
  <c r="N533" i="10"/>
  <c r="E535" i="10"/>
  <c r="F535" i="10"/>
  <c r="I535" i="10"/>
  <c r="J535" i="10"/>
  <c r="N532" i="10"/>
  <c r="K535" i="10"/>
  <c r="N534" i="10"/>
  <c r="G535" i="10"/>
  <c r="N511" i="10"/>
  <c r="N510" i="10"/>
  <c r="N508" i="10"/>
  <c r="N507" i="10"/>
  <c r="N505" i="10"/>
  <c r="N504" i="10"/>
  <c r="N502" i="10"/>
  <c r="N501" i="10"/>
  <c r="J495" i="10"/>
  <c r="J492" i="10"/>
  <c r="J489" i="10"/>
  <c r="J486" i="10"/>
  <c r="M497" i="10"/>
  <c r="L497" i="10"/>
  <c r="K497" i="10"/>
  <c r="J497" i="10"/>
  <c r="I497" i="10"/>
  <c r="H497" i="10"/>
  <c r="G497" i="10"/>
  <c r="F497" i="10"/>
  <c r="E497" i="10"/>
  <c r="M496" i="10"/>
  <c r="L496" i="10"/>
  <c r="K496" i="10"/>
  <c r="J496" i="10"/>
  <c r="I496" i="10"/>
  <c r="H496" i="10"/>
  <c r="G496" i="10"/>
  <c r="F496" i="10"/>
  <c r="E496" i="10"/>
  <c r="N494" i="10"/>
  <c r="N493" i="10"/>
  <c r="N491" i="10"/>
  <c r="N490" i="10"/>
  <c r="N488" i="10"/>
  <c r="N487" i="10"/>
  <c r="N485" i="10"/>
  <c r="N484" i="10"/>
  <c r="N482" i="10"/>
  <c r="N481" i="10"/>
  <c r="N473" i="10"/>
  <c r="N472" i="10"/>
  <c r="J474" i="10"/>
  <c r="N470" i="10"/>
  <c r="N469" i="10"/>
  <c r="J471" i="10"/>
  <c r="N467" i="10"/>
  <c r="N466" i="10"/>
  <c r="M468" i="10"/>
  <c r="J468" i="10"/>
  <c r="N464" i="10"/>
  <c r="N463" i="10"/>
  <c r="M465" i="10"/>
  <c r="N513" i="10" l="1"/>
  <c r="N514" i="10"/>
  <c r="N535" i="10"/>
  <c r="N495" i="10"/>
  <c r="N512" i="10"/>
  <c r="E515" i="10"/>
  <c r="N506" i="10"/>
  <c r="N492" i="10"/>
  <c r="N489" i="10"/>
  <c r="N503" i="10"/>
  <c r="N509" i="10"/>
  <c r="F498" i="10"/>
  <c r="E498" i="10"/>
  <c r="J498" i="10"/>
  <c r="N486" i="10"/>
  <c r="G498" i="10"/>
  <c r="N497" i="10"/>
  <c r="K498" i="10"/>
  <c r="N474" i="10"/>
  <c r="H498" i="10"/>
  <c r="N483" i="10"/>
  <c r="I498" i="10"/>
  <c r="N496" i="10"/>
  <c r="L498" i="10"/>
  <c r="M498" i="10"/>
  <c r="N471" i="10"/>
  <c r="N468" i="10"/>
  <c r="N465" i="10"/>
  <c r="J465" i="10"/>
  <c r="N461" i="10"/>
  <c r="N460" i="10"/>
  <c r="N475" i="10" s="1"/>
  <c r="F462" i="10"/>
  <c r="G462" i="10"/>
  <c r="H462" i="10"/>
  <c r="I462" i="10"/>
  <c r="J462" i="10"/>
  <c r="K462" i="10"/>
  <c r="L462" i="10"/>
  <c r="M462" i="10"/>
  <c r="E462" i="10"/>
  <c r="F475" i="10"/>
  <c r="G475" i="10"/>
  <c r="H475" i="10"/>
  <c r="I475" i="10"/>
  <c r="J475" i="10"/>
  <c r="K475" i="10"/>
  <c r="L475" i="10"/>
  <c r="M475" i="10"/>
  <c r="F476" i="10"/>
  <c r="G476" i="10"/>
  <c r="H476" i="10"/>
  <c r="I476" i="10"/>
  <c r="J476" i="10"/>
  <c r="K476" i="10"/>
  <c r="L476" i="10"/>
  <c r="M476" i="10"/>
  <c r="E476" i="10"/>
  <c r="E475" i="10"/>
  <c r="G454" i="10"/>
  <c r="J454" i="10"/>
  <c r="J451" i="10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N515" i="10" l="1"/>
  <c r="N498" i="10"/>
  <c r="N462" i="10"/>
  <c r="E477" i="10"/>
  <c r="I477" i="10"/>
  <c r="N476" i="10"/>
  <c r="N477" i="10" s="1"/>
  <c r="K477" i="10"/>
  <c r="F477" i="10"/>
  <c r="J477" i="10"/>
  <c r="M477" i="10"/>
  <c r="L477" i="10"/>
  <c r="G477" i="10"/>
  <c r="H477" i="10"/>
  <c r="N454" i="10"/>
  <c r="N451" i="10"/>
  <c r="E457" i="10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<sst xmlns="http://schemas.openxmlformats.org/spreadsheetml/2006/main" count="1009" uniqueCount="217">
  <si>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</si>
  <si>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</si>
  <si>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</si>
  <si>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</si>
  <si>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</si>
  <si>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</si>
  <si>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</si>
  <si>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</si>
  <si>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</si>
  <si>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</si>
  <si>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</si>
  <si>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</si>
  <si>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</si>
  <si>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</si>
  <si>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</si>
  <si>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</si>
  <si>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</si>
  <si>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</si>
  <si>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</si>
  <si>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</si>
  <si>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</si>
  <si>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</si>
  <si>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</si>
  <si>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</si>
  <si>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</si>
  <si>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</si>
  <si>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</si>
  <si>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</si>
  <si>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</si>
  <si>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</si>
  <si>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</si>
  <si>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</si>
  <si>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</si>
  <si>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</si>
  <si>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</si>
  <si>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</si>
  <si>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</si>
  <si>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</si>
  <si>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</si>
  <si>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</si>
  <si>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</si>
  <si>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</si>
  <si>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</si>
  <si>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</si>
  <si>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</si>
  <si>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</si>
  <si>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</si>
  <si>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</si>
  <si>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</si>
  <si>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</si>
  <si>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</si>
  <si>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</si>
  <si>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</si>
  <si>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</si>
  <si>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</si>
  <si>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</si>
  <si>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</si>
  <si>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</si>
  <si>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</si>
  <si>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</si>
  <si>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</si>
  <si>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</si>
  <si>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</si>
  <si>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</si>
  <si>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</si>
  <si>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</si>
  <si>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</si>
  <si>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</si>
  <si>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</si>
  <si>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</si>
  <si>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</si>
  <si>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</si>
  <si>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</si>
  <si>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</si>
  <si>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</si>
  <si>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</si>
  <si>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</si>
  <si>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</si>
  <si>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</si>
  <si>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</si>
  <si>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</si>
  <si>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</si>
  <si>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</si>
  <si>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</si>
  <si>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</si>
  <si>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</si>
  <si>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</si>
  <si>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</si>
  <si>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</si>
  <si>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</si>
  <si>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</si>
  <si>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</si>
  <si>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</si>
  <si>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</si>
  <si>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</si>
  <si>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</si>
  <si>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</si>
  <si>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</si>
  <si>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</si>
  <si>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</si>
  <si>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</si>
  <si>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</si>
  <si>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</si>
  <si>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</si>
  <si>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</si>
  <si>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</si>
  <si>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</si>
  <si>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</si>
  <si>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</si>
  <si>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</si>
  <si>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</si>
  <si>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</si>
  <si>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</si>
  <si>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</si>
  <si>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</si>
  <si>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</si>
  <si>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</si>
  <si>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</si>
  <si>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</si>
  <si>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</si>
  <si>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</si>
  <si>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</si>
  <si>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</si>
  <si>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</si>
  <si>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</si>
  <si>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</si>
  <si>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</si>
  <si>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</si>
  <si>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</si>
  <si>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</si>
  <si>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</si>
  <si>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</si>
  <si>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</si>
  <si>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</si>
  <si>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</si>
  <si>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</si>
  <si>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</si>
  <si>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</si>
  <si>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</si>
  <si>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</si>
  <si>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</si>
  <si>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</si>
  <si>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</si>
  <si>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</si>
  <si>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</si>
  <si>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</si>
  <si>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</si>
  <si>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</si>
  <si>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</si>
  <si>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</si>
  <si>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</si>
  <si>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</si>
  <si>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</si>
  <si>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</si>
  <si>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</si>
  <si>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</si>
  <si>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</si>
  <si>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</si>
  <si>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</si>
  <si>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</si>
  <si>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</si>
  <si>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</si>
  <si>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</si>
  <si>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</si>
  <si>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</si>
  <si>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</si>
  <si>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</si>
  <si>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</si>
  <si>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</si>
  <si>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</si>
  <si>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</si>
  <si>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</si>
  <si>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</si>
  <si>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</si>
  <si>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</si>
  <si>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</si>
  <si>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</si>
  <si>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</si>
  <si>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</si>
  <si>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</si>
  <si>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</si>
  <si>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</si>
  <si>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</si>
  <si>
    <t>2025년
12월</t>
    <phoneticPr fontId="1" type="noConversion"/>
  </si>
  <si>
    <t xml:space="preserve">12월 전체 합계 </t>
    <phoneticPr fontId="1" type="noConversion"/>
  </si>
  <si>
    <t>12월01일주
(월~)</t>
    <phoneticPr fontId="1" type="noConversion"/>
  </si>
  <si>
    <t>12월08일주
(월~)</t>
    <phoneticPr fontId="1" type="noConversion"/>
  </si>
  <si>
    <t>12월15일주
(월~)</t>
    <phoneticPr fontId="1" type="noConversion"/>
  </si>
  <si>
    <t>12월22일주
(월~)</t>
    <phoneticPr fontId="1" type="noConversion"/>
  </si>
  <si>
    <t>12월29일주
(월~)</t>
    <phoneticPr fontId="1" type="noConversion"/>
  </si>
  <si>
    <t>2026년
01월</t>
    <phoneticPr fontId="1" type="noConversion"/>
  </si>
  <si>
    <t>01월02일주
(금~)</t>
    <phoneticPr fontId="1" type="noConversion"/>
  </si>
  <si>
    <t>01월05일주
(월~)</t>
    <phoneticPr fontId="1" type="noConversion"/>
  </si>
  <si>
    <t>01월12일주
(월~)</t>
    <phoneticPr fontId="1" type="noConversion"/>
  </si>
  <si>
    <t>01월19일주
(월~)</t>
    <phoneticPr fontId="1" type="noConversion"/>
  </si>
  <si>
    <t>01월26일주
(월~)</t>
    <phoneticPr fontId="1" type="noConversion"/>
  </si>
  <si>
    <t xml:space="preserve">01월 전체 합계 </t>
    <phoneticPr fontId="1" type="noConversion"/>
  </si>
  <si>
    <t>2026년
02월</t>
    <phoneticPr fontId="1" type="noConversion"/>
  </si>
  <si>
    <t xml:space="preserve">02월 전체 합계 </t>
    <phoneticPr fontId="1" type="noConversion"/>
  </si>
  <si>
    <t>02월02일주
(월~)</t>
    <phoneticPr fontId="1" type="noConversion"/>
  </si>
  <si>
    <t>02월09일주
(월~)</t>
    <phoneticPr fontId="1" type="noConversion"/>
  </si>
  <si>
    <t>02월19일주
(목~)</t>
    <phoneticPr fontId="1" type="noConversion"/>
  </si>
  <si>
    <t>02월23일주
(월~)</t>
    <phoneticPr fontId="1" type="noConversion"/>
  </si>
  <si>
    <t>2026년
03월</t>
    <phoneticPr fontId="1" type="noConversion"/>
  </si>
  <si>
    <t>03월03일주
(화~)</t>
    <phoneticPr fontId="1" type="noConversion"/>
  </si>
  <si>
    <t>03월09일주
(월~)</t>
    <phoneticPr fontId="1" type="noConversion"/>
  </si>
  <si>
    <t>03월16일주
(월~)</t>
    <phoneticPr fontId="1" type="noConversion"/>
  </si>
  <si>
    <t>03월23일주
(월~)</t>
    <phoneticPr fontId="1" type="noConversion"/>
  </si>
  <si>
    <t>03월30일주
(월~)</t>
    <phoneticPr fontId="1" type="noConversion"/>
  </si>
  <si>
    <t xml:space="preserve">03월 전체 합계 </t>
    <phoneticPr fontId="1" type="noConversion"/>
  </si>
  <si>
    <t>2026년
04월</t>
    <phoneticPr fontId="1" type="noConversion"/>
  </si>
  <si>
    <t xml:space="preserve">04월 전체 합계 </t>
    <phoneticPr fontId="1" type="noConversion"/>
  </si>
  <si>
    <t>04월01일주
(수~)</t>
    <phoneticPr fontId="1" type="noConversion"/>
  </si>
  <si>
    <t>04월06일주
(월~)</t>
    <phoneticPr fontId="1" type="noConversion"/>
  </si>
  <si>
    <t>04월13일주
(월~)</t>
    <phoneticPr fontId="1" type="noConversion"/>
  </si>
  <si>
    <t>04월20일주
(월~)</t>
    <phoneticPr fontId="1" type="noConversion"/>
  </si>
  <si>
    <t>04월27일주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</si>
</sst>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8" borderId="3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right" vertical="center"/>
    </xf>
    <xf numFmtId="10" fontId="17" fillId="7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0" fontId="6" fillId="0" borderId="0" xfId="0" applyFont="1" applyAlignment="1">
      <alignment horizontal="right"/>
    </xf>
    <xf numFmtId="41" fontId="9" fillId="5" borderId="30" xfId="2" applyFont="1" applyFill="1" applyBorder="1" applyAlignment="1">
      <alignment horizontal="center" vertical="center" wrapText="1"/>
    </xf>
    <xf numFmtId="41" fontId="4" fillId="5" borderId="28" xfId="2" applyFont="1" applyFill="1" applyBorder="1" applyAlignment="1">
      <alignment horizontal="center" vertical="center" wrapText="1"/>
    </xf>
    <xf numFmtId="41" fontId="9" fillId="2" borderId="19" xfId="2" applyFont="1" applyFill="1" applyBorder="1" applyAlignment="1">
      <alignment horizontal="center" vertical="center" wrapText="1"/>
    </xf>
    <xf numFmtId="41" fontId="9" fillId="2" borderId="2" xfId="2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right" vertical="center" wrapText="1"/>
    </xf>
    <xf numFmtId="9" fontId="10" fillId="5" borderId="26" xfId="0" applyNumberFormat="1" applyFont="1" applyFill="1" applyBorder="1" applyAlignment="1">
      <alignment horizontal="right" vertical="center" wrapText="1"/>
    </xf>
    <xf numFmtId="9" fontId="3" fillId="5" borderId="26" xfId="1" applyFont="1" applyFill="1" applyBorder="1">
      <alignment vertical="center"/>
    </xf>
    <xf numFmtId="41" fontId="3" fillId="2" borderId="20" xfId="2" applyFont="1" applyFill="1" applyBorder="1" applyAlignment="1">
      <alignment horizontal="right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176" fontId="3" fillId="5" borderId="4" xfId="1" applyNumberFormat="1" applyFont="1" applyFill="1" applyBorder="1" applyAlignment="1">
      <alignment horizontal="right" vertical="center" wrapText="1"/>
    </xf>
    <xf numFmtId="176" fontId="3" fillId="5" borderId="14" xfId="1" applyNumberFormat="1" applyFont="1" applyFill="1" applyBorder="1">
      <alignment vertical="center"/>
    </xf>
    <xf numFmtId="176" fontId="10" fillId="5" borderId="26" xfId="0" applyNumberFormat="1" applyFont="1" applyFill="1" applyBorder="1" applyAlignment="1">
      <alignment horizontal="right" vertical="center" wrapText="1"/>
    </xf>
    <xf numFmtId="176" fontId="3" fillId="5" borderId="26" xfId="1" applyNumberFormat="1" applyFont="1" applyFill="1" applyBorder="1">
      <alignment vertical="center"/>
    </xf>
    <xf numFmtId="176" fontId="3" fillId="5" borderId="14" xfId="1" applyNumberFormat="1" applyFont="1" applyFill="1" applyBorder="1" applyAlignment="1">
      <alignment vertical="center" wrapText="1"/>
    </xf>
    <xf numFmtId="176" fontId="3" fillId="5" borderId="26" xfId="1" applyNumberFormat="1" applyFont="1" applyFill="1" applyBorder="1" applyAlignment="1">
      <alignment vertical="center" wrapText="1"/>
    </xf>
    <xf numFmtId="176" fontId="5" fillId="2" borderId="14" xfId="1" applyNumberFormat="1" applyFont="1" applyFill="1" applyBorder="1" applyAlignment="1">
      <alignment horizontal="right" vertical="center" wrapText="1"/>
    </xf>
    <xf numFmtId="41" fontId="5" fillId="9" borderId="2" xfId="2" applyFont="1" applyFill="1" applyBorder="1">
      <alignment vertical="center"/>
    </xf>
    <xf numFmtId="41" fontId="5" fillId="9" borderId="2" xfId="2" applyFont="1" applyFill="1" applyBorder="1" applyAlignment="1">
      <alignment vertical="center" wrapText="1"/>
    </xf>
    <xf numFmtId="41" fontId="3" fillId="9" borderId="2" xfId="2" applyFont="1" applyFill="1" applyBorder="1" applyAlignment="1">
      <alignment horizontal="right" vertical="center" wrapText="1"/>
    </xf>
    <xf numFmtId="176" fontId="3" fillId="5" borderId="39" xfId="1" applyNumberFormat="1" applyFont="1" applyFill="1" applyBorder="1" applyAlignment="1">
      <alignment horizontal="right" vertical="center" wrapText="1"/>
    </xf>
    <xf numFmtId="41" fontId="10" fillId="5" borderId="37" xfId="2" applyFont="1" applyFill="1" applyBorder="1" applyAlignment="1">
      <alignment horizontal="center" vertical="center" wrapText="1"/>
    </xf>
    <xf numFmtId="41" fontId="11" fillId="5" borderId="38" xfId="2" applyFont="1" applyFill="1" applyBorder="1" applyAlignment="1">
      <alignment horizontal="center" vertical="center" wrapText="1"/>
    </xf>
    <xf numFmtId="9" fontId="10" fillId="5" borderId="39" xfId="0" applyNumberFormat="1" applyFont="1" applyFill="1" applyBorder="1" applyAlignment="1">
      <alignment horizontal="right" vertical="center" wrapText="1"/>
    </xf>
    <xf numFmtId="0" fontId="9" fillId="9" borderId="30" xfId="0" applyFont="1" applyFill="1" applyBorder="1" applyAlignment="1">
      <alignment horizontal="center" vertical="center" wrapText="1"/>
    </xf>
    <xf numFmtId="41" fontId="3" fillId="9" borderId="1" xfId="2" applyFont="1" applyFill="1" applyBorder="1">
      <alignment vertical="center"/>
    </xf>
    <xf numFmtId="41" fontId="10" fillId="9" borderId="1" xfId="2" applyFont="1" applyFill="1" applyBorder="1" applyAlignment="1">
      <alignment horizontal="center" vertical="center" wrapText="1"/>
    </xf>
    <xf numFmtId="41" fontId="3" fillId="9" borderId="1" xfId="2" applyFont="1" applyFill="1" applyBorder="1" applyAlignment="1">
      <alignment vertical="center" wrapText="1"/>
    </xf>
    <xf numFmtId="41" fontId="10" fillId="9" borderId="10" xfId="2" applyFont="1" applyFill="1" applyBorder="1" applyAlignment="1">
      <alignment horizontal="center" vertical="center" wrapText="1"/>
    </xf>
    <xf numFmtId="41" fontId="3" fillId="9" borderId="19" xfId="2" applyFont="1" applyFill="1" applyBorder="1" applyAlignment="1">
      <alignment horizontal="right" vertical="center" wrapText="1"/>
    </xf>
    <xf numFmtId="0" fontId="4" fillId="9" borderId="28" xfId="0" applyFont="1" applyFill="1" applyBorder="1" applyAlignment="1">
      <alignment horizontal="center" vertical="center" wrapText="1"/>
    </xf>
    <xf numFmtId="41" fontId="11" fillId="9" borderId="2" xfId="2" applyFont="1" applyFill="1" applyBorder="1" applyAlignment="1">
      <alignment horizontal="center" vertical="center" wrapText="1"/>
    </xf>
    <xf numFmtId="41" fontId="11" fillId="9" borderId="9" xfId="2" applyFont="1" applyFill="1" applyBorder="1" applyAlignment="1">
      <alignment horizontal="center" vertical="center" wrapText="1"/>
    </xf>
    <xf numFmtId="0" fontId="9" fillId="9" borderId="29" xfId="0" applyFont="1" applyFill="1" applyBorder="1" applyAlignment="1">
      <alignment horizontal="center" vertical="center" wrapText="1"/>
    </xf>
    <xf numFmtId="176" fontId="3" fillId="9" borderId="4" xfId="1" applyNumberFormat="1" applyFont="1" applyFill="1" applyBorder="1" applyAlignment="1">
      <alignment horizontal="right" vertical="center"/>
    </xf>
    <xf numFmtId="176" fontId="10" fillId="9" borderId="4" xfId="0" applyNumberFormat="1" applyFont="1" applyFill="1" applyBorder="1" applyAlignment="1">
      <alignment horizontal="right" vertical="center" wrapText="1"/>
    </xf>
    <xf numFmtId="176" fontId="3" fillId="9" borderId="4" xfId="1" applyNumberFormat="1" applyFont="1" applyFill="1" applyBorder="1" applyAlignment="1">
      <alignment horizontal="right" vertical="center" wrapText="1"/>
    </xf>
    <xf numFmtId="176" fontId="10" fillId="9" borderId="7" xfId="0" applyNumberFormat="1" applyFont="1" applyFill="1" applyBorder="1" applyAlignment="1">
      <alignment horizontal="right" vertical="center" wrapText="1"/>
    </xf>
    <xf numFmtId="176" fontId="5" fillId="9" borderId="4" xfId="1" applyNumberFormat="1" applyFont="1" applyFill="1" applyBorder="1" applyAlignment="1">
      <alignment horizontal="right" vertical="center" wrapText="1"/>
    </xf>
    <xf numFmtId="176" fontId="9" fillId="4" borderId="4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5"/>
  <sheetViews>
    <sheetView tabSelected="1" topLeftCell="A535" zoomScale="96" zoomScaleNormal="96" workbookViewId="0">
      <selection activeCell="B538" sqref="B538:B552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6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320" t="s">
        <v>11</v>
      </c>
      <c r="C1" s="321"/>
      <c r="D1" s="321"/>
      <c r="E1" s="322" t="s">
        <v>18</v>
      </c>
      <c r="F1" s="323"/>
      <c r="G1" s="323"/>
      <c r="H1" s="323"/>
      <c r="I1" s="323"/>
      <c r="J1" s="323"/>
      <c r="K1" s="323"/>
      <c r="L1" s="324"/>
      <c r="M1" s="36" t="s">
        <v>16</v>
      </c>
    </row>
    <row r="2" spans="2:13" ht="35.4" customHeight="1" thickBot="1" x14ac:dyDescent="0.45">
      <c r="B2" s="305" t="s">
        <v>9</v>
      </c>
      <c r="C2" s="306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317" t="s">
        <v>19</v>
      </c>
      <c r="C3" s="309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318"/>
      <c r="C4" s="312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318"/>
      <c r="C5" s="313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318"/>
      <c r="C6" s="310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318"/>
      <c r="C7" s="312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318"/>
      <c r="C8" s="312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318"/>
      <c r="C9" s="309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318"/>
      <c r="C10" s="312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318"/>
      <c r="C11" s="313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318"/>
      <c r="C12" s="309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318"/>
      <c r="C13" s="312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318"/>
      <c r="C14" s="313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318"/>
      <c r="C15" s="309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318"/>
      <c r="C16" s="312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319"/>
      <c r="C17" s="313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301" t="s">
        <v>15</v>
      </c>
      <c r="C18" s="302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301"/>
      <c r="C19" s="302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303"/>
      <c r="C20" s="304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305" t="s">
        <v>9</v>
      </c>
      <c r="C22" s="306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317" t="s">
        <v>31</v>
      </c>
      <c r="C23" s="309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318"/>
      <c r="C24" s="312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318"/>
      <c r="C25" s="313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318"/>
      <c r="C26" s="310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318"/>
      <c r="C27" s="312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318"/>
      <c r="C28" s="312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318"/>
      <c r="C29" s="309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318"/>
      <c r="C30" s="312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318"/>
      <c r="C31" s="313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318"/>
      <c r="C32" s="309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318"/>
      <c r="C33" s="312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318"/>
      <c r="C34" s="313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318"/>
      <c r="C35" s="309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318"/>
      <c r="C36" s="312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319"/>
      <c r="C37" s="313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301" t="s">
        <v>30</v>
      </c>
      <c r="C38" s="302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301"/>
      <c r="C39" s="302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303"/>
      <c r="C40" s="304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305" t="s">
        <v>9</v>
      </c>
      <c r="C42" s="306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301"/>
      <c r="C43" s="310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301"/>
      <c r="C44" s="312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301"/>
      <c r="C45" s="313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301"/>
      <c r="C46" s="310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301"/>
      <c r="C47" s="312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301"/>
      <c r="C48" s="312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301"/>
      <c r="C49" s="309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301"/>
      <c r="C50" s="312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301"/>
      <c r="C51" s="313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301"/>
      <c r="C52" s="309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301"/>
      <c r="C53" s="312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308"/>
      <c r="C54" s="313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301" t="s">
        <v>36</v>
      </c>
      <c r="C55" s="302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301"/>
      <c r="C56" s="302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303"/>
      <c r="C57" s="304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305" t="s">
        <v>9</v>
      </c>
      <c r="C59" s="306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307" t="s">
        <v>37</v>
      </c>
      <c r="C60" s="309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301"/>
      <c r="C61" s="312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301"/>
      <c r="C62" s="313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301"/>
      <c r="C63" s="309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301"/>
      <c r="C64" s="312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301"/>
      <c r="C65" s="313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301"/>
      <c r="C66" s="310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301"/>
      <c r="C67" s="312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301"/>
      <c r="C68" s="312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301"/>
      <c r="C69" s="309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301"/>
      <c r="C70" s="312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301"/>
      <c r="C71" s="313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301"/>
      <c r="C72" s="309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301"/>
      <c r="C73" s="312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308"/>
      <c r="C74" s="313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301" t="s">
        <v>38</v>
      </c>
      <c r="C75" s="302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301"/>
      <c r="C76" s="302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303"/>
      <c r="C77" s="304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305" t="s">
        <v>9</v>
      </c>
      <c r="C79" s="306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307" t="s">
        <v>44</v>
      </c>
      <c r="C80" s="309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301"/>
      <c r="C81" s="312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301"/>
      <c r="C82" s="313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301"/>
      <c r="C83" s="309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301"/>
      <c r="C84" s="312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301"/>
      <c r="C85" s="313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301"/>
      <c r="C86" s="310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301"/>
      <c r="C87" s="312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301"/>
      <c r="C88" s="312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301"/>
      <c r="C89" s="309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301"/>
      <c r="C90" s="312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301"/>
      <c r="C91" s="313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301"/>
      <c r="C92" s="309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301"/>
      <c r="C93" s="312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308"/>
      <c r="C94" s="313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301" t="s">
        <v>45</v>
      </c>
      <c r="C95" s="302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301"/>
      <c r="C96" s="302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303"/>
      <c r="C97" s="304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305" t="s">
        <v>9</v>
      </c>
      <c r="C99" s="306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307" t="s">
        <v>51</v>
      </c>
      <c r="C100" s="309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301"/>
      <c r="C101" s="312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301"/>
      <c r="C102" s="313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301"/>
      <c r="C103" s="309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301"/>
      <c r="C104" s="312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301"/>
      <c r="C105" s="313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301"/>
      <c r="C106" s="310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301"/>
      <c r="C107" s="312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301"/>
      <c r="C108" s="312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301"/>
      <c r="C109" s="309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301"/>
      <c r="C110" s="312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301"/>
      <c r="C111" s="313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301" t="s">
        <v>56</v>
      </c>
      <c r="C112" s="302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301"/>
      <c r="C113" s="302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303"/>
      <c r="C114" s="304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305" t="s">
        <v>9</v>
      </c>
      <c r="C116" s="306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307" t="s">
        <v>57</v>
      </c>
      <c r="C117" s="309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301"/>
      <c r="C118" s="312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301"/>
      <c r="C119" s="313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301"/>
      <c r="C120" s="309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301"/>
      <c r="C121" s="312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301"/>
      <c r="C122" s="313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301"/>
      <c r="C123" s="310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301"/>
      <c r="C124" s="312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301"/>
      <c r="C125" s="312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301"/>
      <c r="C126" s="309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301"/>
      <c r="C127" s="312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301"/>
      <c r="C128" s="313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301"/>
      <c r="C129" s="309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301"/>
      <c r="C130" s="312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308"/>
      <c r="C131" s="313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301" t="s">
        <v>58</v>
      </c>
      <c r="C132" s="302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301"/>
      <c r="C133" s="302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303"/>
      <c r="C134" s="304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305" t="s">
        <v>9</v>
      </c>
      <c r="C136" s="306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307" t="s">
        <v>63</v>
      </c>
      <c r="C137" s="309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301"/>
      <c r="C138" s="312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301"/>
      <c r="C139" s="313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301"/>
      <c r="C140" s="309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301"/>
      <c r="C141" s="312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301"/>
      <c r="C142" s="313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301"/>
      <c r="C143" s="310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301"/>
      <c r="C144" s="312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301"/>
      <c r="C145" s="312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301"/>
      <c r="C146" s="309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301"/>
      <c r="C147" s="312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301"/>
      <c r="C148" s="313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301"/>
      <c r="C149" s="309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301"/>
      <c r="C150" s="312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308"/>
      <c r="C151" s="313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301" t="s">
        <v>64</v>
      </c>
      <c r="C152" s="302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301"/>
      <c r="C153" s="302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303"/>
      <c r="C154" s="304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305" t="s">
        <v>9</v>
      </c>
      <c r="C156" s="306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307" t="s">
        <v>71</v>
      </c>
      <c r="C157" s="309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301"/>
      <c r="C158" s="312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301"/>
      <c r="C159" s="313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301"/>
      <c r="C160" s="309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301"/>
      <c r="C161" s="312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301"/>
      <c r="C162" s="313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301"/>
      <c r="C163" s="310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301"/>
      <c r="C164" s="312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301"/>
      <c r="C165" s="312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301"/>
      <c r="C166" s="309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301"/>
      <c r="C167" s="312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301"/>
      <c r="C168" s="313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301"/>
      <c r="C169" s="309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301"/>
      <c r="C170" s="312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308"/>
      <c r="C171" s="313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301" t="s">
        <v>72</v>
      </c>
      <c r="C172" s="302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301"/>
      <c r="C173" s="302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303"/>
      <c r="C174" s="304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305" t="s">
        <v>9</v>
      </c>
      <c r="C176" s="306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307" t="s">
        <v>78</v>
      </c>
      <c r="C177" s="309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301"/>
      <c r="C178" s="312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301"/>
      <c r="C179" s="313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301"/>
      <c r="C180" s="309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301"/>
      <c r="C181" s="312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301"/>
      <c r="C182" s="313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301"/>
      <c r="C183" s="310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301"/>
      <c r="C184" s="312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301"/>
      <c r="C185" s="312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301"/>
      <c r="C186" s="309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301"/>
      <c r="C187" s="312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301"/>
      <c r="C188" s="313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301"/>
      <c r="C189" s="309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301"/>
      <c r="C190" s="312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308"/>
      <c r="C191" s="313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301" t="s">
        <v>84</v>
      </c>
      <c r="C192" s="302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301"/>
      <c r="C193" s="302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303"/>
      <c r="C194" s="304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305" t="s">
        <v>9</v>
      </c>
      <c r="C196" s="306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307" t="s">
        <v>85</v>
      </c>
      <c r="C197" s="309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301"/>
      <c r="C198" s="310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301"/>
      <c r="C199" s="311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301"/>
      <c r="C200" s="309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301"/>
      <c r="C201" s="312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301"/>
      <c r="C202" s="313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301"/>
      <c r="C203" s="310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301"/>
      <c r="C204" s="312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301"/>
      <c r="C205" s="312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301"/>
      <c r="C206" s="309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301"/>
      <c r="C207" s="312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301"/>
      <c r="C208" s="313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301"/>
      <c r="C209" s="309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301"/>
      <c r="C210" s="312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308"/>
      <c r="C211" s="313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301" t="s">
        <v>86</v>
      </c>
      <c r="C212" s="302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301"/>
      <c r="C213" s="302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303"/>
      <c r="C214" s="304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305" t="s">
        <v>9</v>
      </c>
      <c r="C216" s="306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307" t="s">
        <v>92</v>
      </c>
      <c r="C217" s="309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301"/>
      <c r="C218" s="310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301"/>
      <c r="C219" s="311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301"/>
      <c r="C220" s="309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301"/>
      <c r="C221" s="312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301"/>
      <c r="C222" s="313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301"/>
      <c r="C223" s="310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301"/>
      <c r="C224" s="312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301"/>
      <c r="C225" s="312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301"/>
      <c r="C226" s="309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301"/>
      <c r="C227" s="312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301"/>
      <c r="C228" s="313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301"/>
      <c r="C229" s="309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301"/>
      <c r="C230" s="312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308"/>
      <c r="C231" s="313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301" t="s">
        <v>93</v>
      </c>
      <c r="C232" s="302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301"/>
      <c r="C233" s="302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303"/>
      <c r="C234" s="304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305" t="s">
        <v>9</v>
      </c>
      <c r="C236" s="306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307" t="s">
        <v>99</v>
      </c>
      <c r="C237" s="309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301"/>
      <c r="C238" s="310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301"/>
      <c r="C239" s="311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301"/>
      <c r="C240" s="309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301"/>
      <c r="C241" s="312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301"/>
      <c r="C242" s="313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301"/>
      <c r="C243" s="310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301"/>
      <c r="C244" s="312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301"/>
      <c r="C245" s="312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301"/>
      <c r="C246" s="309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301"/>
      <c r="C247" s="312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301"/>
      <c r="C248" s="313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301"/>
      <c r="C249" s="309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301"/>
      <c r="C250" s="312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308"/>
      <c r="C251" s="313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301" t="s">
        <v>104</v>
      </c>
      <c r="C252" s="302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301"/>
      <c r="C253" s="302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303"/>
      <c r="C254" s="304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305" t="s">
        <v>9</v>
      </c>
      <c r="C256" s="306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307" t="s">
        <v>107</v>
      </c>
      <c r="C257" s="309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301"/>
      <c r="C258" s="310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301"/>
      <c r="C259" s="311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301"/>
      <c r="C260" s="309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301"/>
      <c r="C261" s="312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301"/>
      <c r="C262" s="313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301"/>
      <c r="C263" s="310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301"/>
      <c r="C264" s="312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301"/>
      <c r="C265" s="312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301"/>
      <c r="C266" s="309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301"/>
      <c r="C267" s="312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301"/>
      <c r="C268" s="313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301" t="s">
        <v>112</v>
      </c>
      <c r="C269" s="302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301"/>
      <c r="C270" s="302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303"/>
      <c r="C271" s="304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305" t="s">
        <v>9</v>
      </c>
      <c r="C274" s="306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307" t="s">
        <v>113</v>
      </c>
      <c r="C275" s="309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301"/>
      <c r="C276" s="310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301"/>
      <c r="C277" s="311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301"/>
      <c r="C278" s="309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301"/>
      <c r="C279" s="312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301"/>
      <c r="C280" s="313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301"/>
      <c r="C281" s="310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301"/>
      <c r="C282" s="312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301"/>
      <c r="C283" s="312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301"/>
      <c r="C284" s="309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301"/>
      <c r="C285" s="312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301"/>
      <c r="C286" s="313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301"/>
      <c r="C287" s="309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301"/>
      <c r="C288" s="312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308"/>
      <c r="C289" s="313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301" t="s">
        <v>114</v>
      </c>
      <c r="C290" s="302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301"/>
      <c r="C291" s="302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303"/>
      <c r="C292" s="304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305" t="s">
        <v>9</v>
      </c>
      <c r="C299" s="306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307" t="s">
        <v>126</v>
      </c>
      <c r="C300" s="309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301"/>
      <c r="C301" s="310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301"/>
      <c r="C302" s="311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301"/>
      <c r="C303" s="309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301"/>
      <c r="C304" s="312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301"/>
      <c r="C305" s="313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301"/>
      <c r="C306" s="310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301"/>
      <c r="C307" s="312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301"/>
      <c r="C308" s="312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301"/>
      <c r="C309" s="309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301"/>
      <c r="C310" s="312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301"/>
      <c r="C311" s="313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301"/>
      <c r="C312" s="314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301"/>
      <c r="C313" s="315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308"/>
      <c r="C314" s="316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301" t="s">
        <v>132</v>
      </c>
      <c r="C315" s="302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301"/>
      <c r="C316" s="302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303"/>
      <c r="C317" s="304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305" t="s">
        <v>9</v>
      </c>
      <c r="C319" s="306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307" t="s">
        <v>133</v>
      </c>
      <c r="C320" s="309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301"/>
      <c r="C321" s="310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301"/>
      <c r="C322" s="311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301"/>
      <c r="C323" s="309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301"/>
      <c r="C324" s="312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301"/>
      <c r="C325" s="313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301"/>
      <c r="C326" s="310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301"/>
      <c r="C327" s="312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301"/>
      <c r="C328" s="312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301"/>
      <c r="C329" s="309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301"/>
      <c r="C330" s="312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301"/>
      <c r="C331" s="313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301"/>
      <c r="C332" s="314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301"/>
      <c r="C333" s="315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308"/>
      <c r="C334" s="316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301" t="s">
        <v>134</v>
      </c>
      <c r="C335" s="302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301"/>
      <c r="C336" s="302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303"/>
      <c r="C337" s="304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305" t="s">
        <v>9</v>
      </c>
      <c r="C339" s="306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307" t="s">
        <v>140</v>
      </c>
      <c r="C340" s="309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301"/>
      <c r="C341" s="310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301"/>
      <c r="C342" s="311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301"/>
      <c r="C343" s="309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301"/>
      <c r="C344" s="312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301"/>
      <c r="C345" s="313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301"/>
      <c r="C346" s="310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301"/>
      <c r="C347" s="312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301"/>
      <c r="C348" s="312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301"/>
      <c r="C349" s="309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301"/>
      <c r="C350" s="312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301"/>
      <c r="C351" s="313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301"/>
      <c r="C352" s="314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301"/>
      <c r="C353" s="315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308"/>
      <c r="C354" s="316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301" t="s">
        <v>141</v>
      </c>
      <c r="C355" s="302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301"/>
      <c r="C356" s="302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303"/>
      <c r="C357" s="304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305" t="s">
        <v>9</v>
      </c>
      <c r="C360" s="306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307" t="s">
        <v>147</v>
      </c>
      <c r="C361" s="309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301"/>
      <c r="C362" s="310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301"/>
      <c r="C363" s="311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301"/>
      <c r="C364" s="309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301"/>
      <c r="C365" s="312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301"/>
      <c r="C366" s="313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301"/>
      <c r="C367" s="310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301"/>
      <c r="C368" s="312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301"/>
      <c r="C369" s="312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301"/>
      <c r="C370" s="309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301"/>
      <c r="C371" s="312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301"/>
      <c r="C372" s="313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301"/>
      <c r="C373" s="314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301"/>
      <c r="C374" s="315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308"/>
      <c r="C375" s="316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301" t="s">
        <v>154</v>
      </c>
      <c r="C376" s="302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301"/>
      <c r="C377" s="302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303"/>
      <c r="C378" s="304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305" t="s">
        <v>9</v>
      </c>
      <c r="C380" s="306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307" t="s">
        <v>156</v>
      </c>
      <c r="C381" s="309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301"/>
      <c r="C382" s="310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301"/>
      <c r="C383" s="311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301"/>
      <c r="C384" s="309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301"/>
      <c r="C385" s="312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301"/>
      <c r="C386" s="313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301"/>
      <c r="C387" s="310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301"/>
      <c r="C388" s="312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301"/>
      <c r="C389" s="312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301"/>
      <c r="C390" s="309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301"/>
      <c r="C391" s="312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301"/>
      <c r="C392" s="313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301"/>
      <c r="C393" s="314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301"/>
      <c r="C394" s="315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308"/>
      <c r="C395" s="316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301" t="s">
        <v>161</v>
      </c>
      <c r="C396" s="302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301"/>
      <c r="C397" s="302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303"/>
      <c r="C398" s="304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305" t="s">
        <v>9</v>
      </c>
      <c r="C401" s="306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307" t="s">
        <v>163</v>
      </c>
      <c r="C402" s="325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301"/>
      <c r="C403" s="310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301"/>
      <c r="C404" s="311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301"/>
      <c r="C405" s="325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301"/>
      <c r="C406" s="312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301"/>
      <c r="C407" s="313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301"/>
      <c r="C408" s="310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301"/>
      <c r="C409" s="312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301"/>
      <c r="C410" s="312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301"/>
      <c r="C411" s="309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301"/>
      <c r="C412" s="312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301"/>
      <c r="C413" s="313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301"/>
      <c r="C414" s="314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301"/>
      <c r="C415" s="315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308"/>
      <c r="C416" s="316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301" t="s">
        <v>166</v>
      </c>
      <c r="C417" s="302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301"/>
      <c r="C418" s="302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303"/>
      <c r="C419" s="304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305" t="s">
        <v>9</v>
      </c>
      <c r="C422" s="306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307" t="s">
        <v>170</v>
      </c>
      <c r="C423" s="309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301"/>
      <c r="C424" s="310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301"/>
      <c r="C425" s="311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301"/>
      <c r="C426" s="309" t="s">
        <v>173</v>
      </c>
      <c r="D426" s="50" t="s">
        <v>3</v>
      </c>
      <c r="E426" s="208"/>
      <c r="F426" s="208"/>
      <c r="G426" s="253"/>
      <c r="H426" s="208"/>
      <c r="I426" s="254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301"/>
      <c r="C427" s="312"/>
      <c r="D427" s="51" t="s">
        <v>0</v>
      </c>
      <c r="E427" s="209"/>
      <c r="F427" s="209"/>
      <c r="G427" s="255"/>
      <c r="H427" s="209"/>
      <c r="I427" s="256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301"/>
      <c r="C428" s="313"/>
      <c r="D428" s="52" t="s">
        <v>4</v>
      </c>
      <c r="E428" s="176"/>
      <c r="F428" s="176"/>
      <c r="G428" s="257"/>
      <c r="H428" s="176"/>
      <c r="I428" s="258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301"/>
      <c r="C429" s="310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301"/>
      <c r="C430" s="312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301"/>
      <c r="C431" s="312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301"/>
      <c r="C432" s="309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301"/>
      <c r="C433" s="312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301"/>
      <c r="C434" s="313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301"/>
      <c r="C435" s="314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301"/>
      <c r="C436" s="315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308"/>
      <c r="C437" s="316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301" t="s">
        <v>84</v>
      </c>
      <c r="C438" s="302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301"/>
      <c r="C439" s="302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303"/>
      <c r="C440" s="304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259" t="s">
        <v>181</v>
      </c>
    </row>
    <row r="442" spans="2:16" ht="25.8" thickBot="1" x14ac:dyDescent="0.45">
      <c r="B442" s="305" t="s">
        <v>9</v>
      </c>
      <c r="C442" s="306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307" t="s">
        <v>176</v>
      </c>
      <c r="C443" s="309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301"/>
      <c r="C444" s="310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301"/>
      <c r="C445" s="311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301"/>
      <c r="C446" s="309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301"/>
      <c r="C447" s="312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301"/>
      <c r="C448" s="313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301"/>
      <c r="C449" s="310" t="s">
        <v>179</v>
      </c>
      <c r="D449" s="17" t="s">
        <v>3</v>
      </c>
      <c r="E449" s="93">
        <v>3380</v>
      </c>
      <c r="F449" s="111">
        <v>746</v>
      </c>
      <c r="G449" s="224">
        <v>1935</v>
      </c>
      <c r="H449" s="22">
        <v>1337</v>
      </c>
      <c r="I449" s="112">
        <v>780</v>
      </c>
      <c r="J449" s="111">
        <v>70</v>
      </c>
      <c r="K449" s="127">
        <v>709</v>
      </c>
      <c r="L449" s="112">
        <v>694</v>
      </c>
      <c r="M449" s="127">
        <v>306</v>
      </c>
      <c r="N449" s="250">
        <f>SUM(E449:M449)</f>
        <v>9957</v>
      </c>
    </row>
    <row r="450" spans="2:14" x14ac:dyDescent="0.4">
      <c r="B450" s="301"/>
      <c r="C450" s="312"/>
      <c r="D450" s="51" t="s">
        <v>0</v>
      </c>
      <c r="E450" s="11">
        <v>1983</v>
      </c>
      <c r="F450" s="114">
        <v>460</v>
      </c>
      <c r="G450" s="122">
        <v>1028</v>
      </c>
      <c r="H450" s="11">
        <v>1074</v>
      </c>
      <c r="I450" s="122">
        <v>488</v>
      </c>
      <c r="J450" s="114">
        <v>28</v>
      </c>
      <c r="K450" s="118">
        <v>421</v>
      </c>
      <c r="L450" s="115">
        <v>371</v>
      </c>
      <c r="M450" s="118">
        <v>100</v>
      </c>
      <c r="N450" s="198">
        <f>SUM(E450:M450)</f>
        <v>5953</v>
      </c>
    </row>
    <row r="451" spans="2:14" ht="15" thickBot="1" x14ac:dyDescent="0.45">
      <c r="B451" s="301"/>
      <c r="C451" s="312"/>
      <c r="D451" s="16" t="s">
        <v>4</v>
      </c>
      <c r="E451" s="56">
        <v>0.58699999999999997</v>
      </c>
      <c r="F451" s="130">
        <v>0.61699999999999999</v>
      </c>
      <c r="G451" s="131">
        <v>0.53100000000000003</v>
      </c>
      <c r="H451" s="56">
        <v>0.78</v>
      </c>
      <c r="I451" s="131">
        <v>0.626</v>
      </c>
      <c r="J451" s="130">
        <f>J450/J449</f>
        <v>0.4</v>
      </c>
      <c r="K451" s="130">
        <v>0.59399999999999997</v>
      </c>
      <c r="L451" s="131">
        <v>0.53</v>
      </c>
      <c r="M451" s="130">
        <v>0.33</v>
      </c>
      <c r="N451" s="251">
        <f>N450/N449</f>
        <v>0.5978708446319172</v>
      </c>
    </row>
    <row r="452" spans="2:14" x14ac:dyDescent="0.4">
      <c r="B452" s="301"/>
      <c r="C452" s="309" t="s">
        <v>180</v>
      </c>
      <c r="D452" s="218" t="s">
        <v>5</v>
      </c>
      <c r="E452" s="10">
        <v>3314</v>
      </c>
      <c r="F452" s="10">
        <v>856</v>
      </c>
      <c r="G452" s="226">
        <v>2084</v>
      </c>
      <c r="H452" s="10">
        <v>1384</v>
      </c>
      <c r="I452" s="112">
        <v>672</v>
      </c>
      <c r="J452" s="111">
        <v>70</v>
      </c>
      <c r="K452" s="111">
        <v>800</v>
      </c>
      <c r="L452" s="226">
        <v>792</v>
      </c>
      <c r="M452" s="111">
        <v>409</v>
      </c>
      <c r="N452" s="250">
        <f>SUM(E452:M452)</f>
        <v>10381</v>
      </c>
    </row>
    <row r="453" spans="2:14" x14ac:dyDescent="0.4">
      <c r="B453" s="301"/>
      <c r="C453" s="312"/>
      <c r="D453" s="219" t="s">
        <v>0</v>
      </c>
      <c r="E453" s="11">
        <v>1815</v>
      </c>
      <c r="F453" s="11">
        <v>528</v>
      </c>
      <c r="G453" s="228">
        <v>1047</v>
      </c>
      <c r="H453" s="11">
        <v>1052</v>
      </c>
      <c r="I453" s="122">
        <v>435</v>
      </c>
      <c r="J453" s="114">
        <v>26</v>
      </c>
      <c r="K453" s="114">
        <v>517</v>
      </c>
      <c r="L453" s="228">
        <v>520</v>
      </c>
      <c r="M453" s="114">
        <v>175</v>
      </c>
      <c r="N453" s="198">
        <f>SUM(E453:M453)</f>
        <v>6115</v>
      </c>
    </row>
    <row r="454" spans="2:14" ht="15" thickBot="1" x14ac:dyDescent="0.45">
      <c r="B454" s="301"/>
      <c r="C454" s="313"/>
      <c r="D454" s="220" t="s">
        <v>4</v>
      </c>
      <c r="E454" s="229">
        <v>0.54800000000000004</v>
      </c>
      <c r="F454" s="229">
        <v>0.61699999999999999</v>
      </c>
      <c r="G454" s="230">
        <f>G453/G452</f>
        <v>0.50239923224568139</v>
      </c>
      <c r="H454" s="229">
        <v>0.76</v>
      </c>
      <c r="I454" s="216">
        <v>0.64700000000000002</v>
      </c>
      <c r="J454" s="73">
        <f>J453/J452</f>
        <v>0.37142857142857144</v>
      </c>
      <c r="K454" s="73">
        <v>0.64600000000000002</v>
      </c>
      <c r="L454" s="230">
        <v>0.65</v>
      </c>
      <c r="M454" s="73">
        <v>0.43</v>
      </c>
      <c r="N454" s="101">
        <f>N453/N452</f>
        <v>0.58905693093150946</v>
      </c>
    </row>
    <row r="455" spans="2:14" x14ac:dyDescent="0.4">
      <c r="B455" s="301" t="s">
        <v>182</v>
      </c>
      <c r="C455" s="302"/>
      <c r="D455" s="195" t="s">
        <v>155</v>
      </c>
      <c r="E455" s="190">
        <f t="shared" ref="E455:G455" si="97">E443+E446+E449+E452</f>
        <v>13548</v>
      </c>
      <c r="F455" s="190">
        <f t="shared" si="97"/>
        <v>3028</v>
      </c>
      <c r="G455" s="190">
        <f t="shared" si="97"/>
        <v>7841</v>
      </c>
      <c r="H455" s="190">
        <f>H443+H446+H449+H452</f>
        <v>5613</v>
      </c>
      <c r="I455" s="190">
        <f t="shared" ref="I455:N455" si="98">I443+I446+I449+I452</f>
        <v>2855</v>
      </c>
      <c r="J455" s="190">
        <f t="shared" si="98"/>
        <v>285</v>
      </c>
      <c r="K455" s="190">
        <f t="shared" si="98"/>
        <v>2857</v>
      </c>
      <c r="L455" s="190">
        <f t="shared" si="98"/>
        <v>2587</v>
      </c>
      <c r="M455" s="190">
        <f t="shared" si="98"/>
        <v>1366</v>
      </c>
      <c r="N455" s="190">
        <f t="shared" si="98"/>
        <v>39980</v>
      </c>
    </row>
    <row r="456" spans="2:14" x14ac:dyDescent="0.4">
      <c r="B456" s="301"/>
      <c r="C456" s="302"/>
      <c r="D456" s="43" t="s">
        <v>0</v>
      </c>
      <c r="E456" s="44">
        <f t="shared" ref="E456:G456" si="99">E444+E447+E450+E453</f>
        <v>7975</v>
      </c>
      <c r="F456" s="44">
        <f t="shared" si="99"/>
        <v>1837</v>
      </c>
      <c r="G456" s="44">
        <f t="shared" si="99"/>
        <v>4183</v>
      </c>
      <c r="H456" s="44">
        <f>H444+H447+H450+H453</f>
        <v>4461</v>
      </c>
      <c r="I456" s="44">
        <f t="shared" ref="I456:N456" si="100">I444+I447+I450+I453</f>
        <v>1855</v>
      </c>
      <c r="J456" s="44">
        <f t="shared" si="100"/>
        <v>125</v>
      </c>
      <c r="K456" s="44">
        <f t="shared" si="100"/>
        <v>1758</v>
      </c>
      <c r="L456" s="44">
        <f t="shared" si="100"/>
        <v>1489</v>
      </c>
      <c r="M456" s="44">
        <f t="shared" si="100"/>
        <v>562</v>
      </c>
      <c r="N456" s="44">
        <f t="shared" si="100"/>
        <v>24245</v>
      </c>
    </row>
    <row r="457" spans="2:14" ht="15" thickBot="1" x14ac:dyDescent="0.45">
      <c r="B457" s="303"/>
      <c r="C457" s="304"/>
      <c r="D457" s="45" t="s">
        <v>4</v>
      </c>
      <c r="E457" s="46">
        <f t="shared" ref="E457:G457" si="101">E456/E455</f>
        <v>0.58864777088869202</v>
      </c>
      <c r="F457" s="46">
        <f t="shared" si="101"/>
        <v>0.60667107001321008</v>
      </c>
      <c r="G457" s="46">
        <f t="shared" si="101"/>
        <v>0.53347787272031633</v>
      </c>
      <c r="H457" s="46">
        <f t="shared" ref="H457" si="102">H456/H455</f>
        <v>0.794762159273116</v>
      </c>
      <c r="I457" s="46">
        <f t="shared" ref="I457:N457" si="103">I456/I455</f>
        <v>0.64973730297723298</v>
      </c>
      <c r="J457" s="46">
        <f t="shared" si="103"/>
        <v>0.43859649122807015</v>
      </c>
      <c r="K457" s="46">
        <f t="shared" si="103"/>
        <v>0.61533076653832697</v>
      </c>
      <c r="L457" s="46">
        <f t="shared" si="103"/>
        <v>0.57557015848473136</v>
      </c>
      <c r="M457" s="46">
        <f t="shared" si="103"/>
        <v>0.41142020497803805</v>
      </c>
      <c r="N457" s="46">
        <f t="shared" si="103"/>
        <v>0.6064282141070535</v>
      </c>
    </row>
    <row r="458" spans="2:14" ht="15" thickBot="1" x14ac:dyDescent="0.45"/>
    <row r="459" spans="2:14" ht="25.8" thickBot="1" x14ac:dyDescent="0.45">
      <c r="B459" s="305" t="s">
        <v>9</v>
      </c>
      <c r="C459" s="306"/>
      <c r="D459" s="38" t="s">
        <v>10</v>
      </c>
      <c r="E459" s="1" t="s">
        <v>2</v>
      </c>
      <c r="F459" s="1" t="s">
        <v>7</v>
      </c>
      <c r="G459" s="39" t="s">
        <v>8</v>
      </c>
      <c r="H459" s="40" t="s">
        <v>14</v>
      </c>
      <c r="I459" s="39" t="s">
        <v>148</v>
      </c>
      <c r="J459" s="40" t="s">
        <v>6</v>
      </c>
      <c r="K459" s="40" t="s">
        <v>12</v>
      </c>
      <c r="L459" s="39" t="s">
        <v>13</v>
      </c>
      <c r="M459" s="98" t="s">
        <v>17</v>
      </c>
      <c r="N459" s="92" t="s">
        <v>1</v>
      </c>
    </row>
    <row r="460" spans="2:14" ht="14.4" customHeight="1" x14ac:dyDescent="0.4">
      <c r="B460" s="326" t="s">
        <v>183</v>
      </c>
      <c r="C460" s="309" t="s">
        <v>185</v>
      </c>
      <c r="D460" s="17" t="s">
        <v>3</v>
      </c>
      <c r="E460" s="148">
        <v>3510</v>
      </c>
      <c r="F460" s="148">
        <v>815</v>
      </c>
      <c r="G460" s="148">
        <v>2185</v>
      </c>
      <c r="H460" s="148">
        <v>1461</v>
      </c>
      <c r="I460" s="148">
        <v>740</v>
      </c>
      <c r="J460" s="148">
        <v>82</v>
      </c>
      <c r="K460" s="148">
        <v>439</v>
      </c>
      <c r="L460" s="148">
        <v>460</v>
      </c>
      <c r="M460" s="260">
        <v>279</v>
      </c>
      <c r="N460" s="262">
        <f>SUM(E460:M460)</f>
        <v>9971</v>
      </c>
    </row>
    <row r="461" spans="2:14" x14ac:dyDescent="0.4">
      <c r="B461" s="327"/>
      <c r="C461" s="310"/>
      <c r="D461" s="51" t="s">
        <v>0</v>
      </c>
      <c r="E461" s="107">
        <v>1917</v>
      </c>
      <c r="F461" s="107">
        <v>501</v>
      </c>
      <c r="G461" s="107">
        <v>1095</v>
      </c>
      <c r="H461" s="107">
        <v>1082</v>
      </c>
      <c r="I461" s="107">
        <v>500</v>
      </c>
      <c r="J461" s="107">
        <v>36</v>
      </c>
      <c r="K461" s="107">
        <v>261</v>
      </c>
      <c r="L461" s="107">
        <v>223</v>
      </c>
      <c r="M461" s="261">
        <v>123</v>
      </c>
      <c r="N461" s="263">
        <f>SUM(E461:M461)</f>
        <v>5738</v>
      </c>
    </row>
    <row r="462" spans="2:14" ht="15" thickBot="1" x14ac:dyDescent="0.45">
      <c r="B462" s="327"/>
      <c r="C462" s="311"/>
      <c r="D462" s="52" t="s">
        <v>4</v>
      </c>
      <c r="E462" s="73">
        <f>E461/E460</f>
        <v>0.5461538461538461</v>
      </c>
      <c r="F462" s="73">
        <f t="shared" ref="F462:M462" si="104">F461/F460</f>
        <v>0.6147239263803681</v>
      </c>
      <c r="G462" s="73">
        <f t="shared" si="104"/>
        <v>0.50114416475972545</v>
      </c>
      <c r="H462" s="73">
        <f t="shared" si="104"/>
        <v>0.74058863791923335</v>
      </c>
      <c r="I462" s="73">
        <f t="shared" si="104"/>
        <v>0.67567567567567566</v>
      </c>
      <c r="J462" s="73">
        <f t="shared" si="104"/>
        <v>0.43902439024390244</v>
      </c>
      <c r="K462" s="73">
        <f t="shared" si="104"/>
        <v>0.59453302961275623</v>
      </c>
      <c r="L462" s="73">
        <f t="shared" si="104"/>
        <v>0.48478260869565215</v>
      </c>
      <c r="M462" s="100">
        <f t="shared" si="104"/>
        <v>0.44086021505376344</v>
      </c>
      <c r="N462" s="264">
        <f>N461/N460</f>
        <v>0.57546885969311001</v>
      </c>
    </row>
    <row r="463" spans="2:14" ht="14.4" customHeight="1" x14ac:dyDescent="0.4">
      <c r="B463" s="327"/>
      <c r="C463" s="309" t="s">
        <v>186</v>
      </c>
      <c r="D463" s="50" t="s">
        <v>3</v>
      </c>
      <c r="E463" s="10">
        <v>3188</v>
      </c>
      <c r="F463" s="10">
        <v>843</v>
      </c>
      <c r="G463" s="221">
        <v>2313</v>
      </c>
      <c r="H463" s="10">
        <v>1510</v>
      </c>
      <c r="I463" s="210">
        <v>764</v>
      </c>
      <c r="J463" s="10">
        <v>85</v>
      </c>
      <c r="K463" s="124">
        <v>507</v>
      </c>
      <c r="L463" s="112">
        <v>554</v>
      </c>
      <c r="M463" s="111">
        <v>543</v>
      </c>
      <c r="N463" s="250">
        <f>SUM(E463:M463)</f>
        <v>10307</v>
      </c>
    </row>
    <row r="464" spans="2:14" x14ac:dyDescent="0.4">
      <c r="B464" s="327"/>
      <c r="C464" s="310"/>
      <c r="D464" s="51" t="s">
        <v>0</v>
      </c>
      <c r="E464" s="11">
        <v>1733</v>
      </c>
      <c r="F464" s="11">
        <v>552</v>
      </c>
      <c r="G464" s="222">
        <v>1159</v>
      </c>
      <c r="H464" s="11">
        <v>1130</v>
      </c>
      <c r="I464" s="211">
        <v>501</v>
      </c>
      <c r="J464" s="11">
        <v>24</v>
      </c>
      <c r="K464" s="114">
        <v>317</v>
      </c>
      <c r="L464" s="115">
        <v>336</v>
      </c>
      <c r="M464" s="118">
        <v>247</v>
      </c>
      <c r="N464" s="198">
        <f>SUM(E464:M464)</f>
        <v>5999</v>
      </c>
    </row>
    <row r="465" spans="2:14" ht="15" thickBot="1" x14ac:dyDescent="0.45">
      <c r="B465" s="327"/>
      <c r="C465" s="310"/>
      <c r="D465" s="16" t="s">
        <v>4</v>
      </c>
      <c r="E465" s="56">
        <v>0.54400000000000004</v>
      </c>
      <c r="F465" s="56">
        <v>0.65500000000000003</v>
      </c>
      <c r="G465" s="265">
        <v>0.501</v>
      </c>
      <c r="H465" s="56">
        <v>0.748</v>
      </c>
      <c r="I465" s="266">
        <v>0.65600000000000003</v>
      </c>
      <c r="J465" s="56">
        <f>J464/J463</f>
        <v>0.28235294117647058</v>
      </c>
      <c r="K465" s="130">
        <v>0.625</v>
      </c>
      <c r="L465" s="131">
        <v>0.6</v>
      </c>
      <c r="M465" s="130">
        <f>M464/M463</f>
        <v>0.45488029465930019</v>
      </c>
      <c r="N465" s="251">
        <f>N464/N463</f>
        <v>0.58203162899000682</v>
      </c>
    </row>
    <row r="466" spans="2:14" ht="14.4" customHeight="1" x14ac:dyDescent="0.4">
      <c r="B466" s="327"/>
      <c r="C466" s="309" t="s">
        <v>187</v>
      </c>
      <c r="D466" s="50" t="s">
        <v>3</v>
      </c>
      <c r="E466" s="10">
        <v>3338</v>
      </c>
      <c r="F466" s="111">
        <v>771</v>
      </c>
      <c r="G466" s="112">
        <v>2296</v>
      </c>
      <c r="H466" s="10">
        <v>1484</v>
      </c>
      <c r="I466" s="112">
        <v>511</v>
      </c>
      <c r="J466" s="111">
        <v>81</v>
      </c>
      <c r="K466" s="111">
        <v>532</v>
      </c>
      <c r="L466" s="112">
        <v>631</v>
      </c>
      <c r="M466" s="111">
        <v>288</v>
      </c>
      <c r="N466" s="250">
        <f>SUM(E466:M466)</f>
        <v>9932</v>
      </c>
    </row>
    <row r="467" spans="2:14" x14ac:dyDescent="0.4">
      <c r="B467" s="327"/>
      <c r="C467" s="310"/>
      <c r="D467" s="51" t="s">
        <v>0</v>
      </c>
      <c r="E467" s="11">
        <v>1738</v>
      </c>
      <c r="F467" s="114">
        <v>530</v>
      </c>
      <c r="G467" s="122">
        <v>1119</v>
      </c>
      <c r="H467" s="11">
        <v>1102</v>
      </c>
      <c r="I467" s="122">
        <v>344</v>
      </c>
      <c r="J467" s="114">
        <v>22</v>
      </c>
      <c r="K467" s="118">
        <v>341</v>
      </c>
      <c r="L467" s="115">
        <v>358</v>
      </c>
      <c r="M467" s="118">
        <v>120</v>
      </c>
      <c r="N467" s="198">
        <f>SUM(E467:M467)</f>
        <v>5674</v>
      </c>
    </row>
    <row r="468" spans="2:14" ht="15" thickBot="1" x14ac:dyDescent="0.45">
      <c r="B468" s="327"/>
      <c r="C468" s="311"/>
      <c r="D468" s="52" t="s">
        <v>4</v>
      </c>
      <c r="E468" s="12">
        <v>0.52100000000000002</v>
      </c>
      <c r="F468" s="34">
        <v>0.68700000000000006</v>
      </c>
      <c r="G468" s="94">
        <v>0.48699999999999999</v>
      </c>
      <c r="H468" s="12">
        <v>0.74299999999999999</v>
      </c>
      <c r="I468" s="94">
        <v>0.67300000000000004</v>
      </c>
      <c r="J468" s="34">
        <f>J467/J466</f>
        <v>0.27160493827160492</v>
      </c>
      <c r="K468" s="34">
        <v>0.64100000000000001</v>
      </c>
      <c r="L468" s="94">
        <v>0.56000000000000005</v>
      </c>
      <c r="M468" s="34">
        <f>M467/M466</f>
        <v>0.41666666666666669</v>
      </c>
      <c r="N468" s="101">
        <f>N467/N466</f>
        <v>0.57128473620620213</v>
      </c>
    </row>
    <row r="469" spans="2:14" x14ac:dyDescent="0.4">
      <c r="B469" s="327"/>
      <c r="C469" s="310" t="s">
        <v>188</v>
      </c>
      <c r="D469" s="17" t="s">
        <v>3</v>
      </c>
      <c r="E469" s="93">
        <v>3182</v>
      </c>
      <c r="F469" s="127">
        <v>753</v>
      </c>
      <c r="G469" s="128">
        <v>2345</v>
      </c>
      <c r="H469" s="93">
        <v>1439</v>
      </c>
      <c r="I469" s="128">
        <v>600</v>
      </c>
      <c r="J469" s="127">
        <v>81</v>
      </c>
      <c r="K469" s="127">
        <v>458</v>
      </c>
      <c r="L469" s="128">
        <v>570</v>
      </c>
      <c r="M469" s="127">
        <v>299</v>
      </c>
      <c r="N469" s="267">
        <f>SUM(E469:M469)</f>
        <v>9727</v>
      </c>
    </row>
    <row r="470" spans="2:14" x14ac:dyDescent="0.4">
      <c r="B470" s="327"/>
      <c r="C470" s="310"/>
      <c r="D470" s="51" t="s">
        <v>0</v>
      </c>
      <c r="E470" s="11">
        <v>1566</v>
      </c>
      <c r="F470" s="114">
        <v>531</v>
      </c>
      <c r="G470" s="122">
        <v>1051</v>
      </c>
      <c r="H470" s="11">
        <v>985</v>
      </c>
      <c r="I470" s="122">
        <v>454</v>
      </c>
      <c r="J470" s="114">
        <v>22</v>
      </c>
      <c r="K470" s="118">
        <v>276</v>
      </c>
      <c r="L470" s="115">
        <v>314</v>
      </c>
      <c r="M470" s="118">
        <v>150</v>
      </c>
      <c r="N470" s="198">
        <f>SUM(E470:M470)</f>
        <v>5349</v>
      </c>
    </row>
    <row r="471" spans="2:14" ht="15" thickBot="1" x14ac:dyDescent="0.45">
      <c r="B471" s="327"/>
      <c r="C471" s="311"/>
      <c r="D471" s="16" t="s">
        <v>4</v>
      </c>
      <c r="E471" s="56">
        <v>0.49199999999999999</v>
      </c>
      <c r="F471" s="130">
        <v>0.70499999999999996</v>
      </c>
      <c r="G471" s="131">
        <v>0.44800000000000001</v>
      </c>
      <c r="H471" s="56">
        <v>0.68500000000000005</v>
      </c>
      <c r="I471" s="131">
        <v>0.75700000000000001</v>
      </c>
      <c r="J471" s="130">
        <f>J470/J469</f>
        <v>0.27160493827160492</v>
      </c>
      <c r="K471" s="130">
        <v>0.60299999999999998</v>
      </c>
      <c r="L471" s="131">
        <v>0.55000000000000004</v>
      </c>
      <c r="M471" s="130">
        <v>0.5</v>
      </c>
      <c r="N471" s="251">
        <f>N470/N469</f>
        <v>0.5499126143723656</v>
      </c>
    </row>
    <row r="472" spans="2:14" ht="14.4" customHeight="1" x14ac:dyDescent="0.4">
      <c r="B472" s="327"/>
      <c r="C472" s="309" t="s">
        <v>189</v>
      </c>
      <c r="D472" s="218" t="s">
        <v>5</v>
      </c>
      <c r="E472" s="10">
        <v>932</v>
      </c>
      <c r="F472" s="10">
        <v>601</v>
      </c>
      <c r="G472" s="226">
        <v>1989</v>
      </c>
      <c r="H472" s="10">
        <v>418</v>
      </c>
      <c r="I472" s="139"/>
      <c r="J472" s="111">
        <v>80</v>
      </c>
      <c r="K472" s="111">
        <v>267</v>
      </c>
      <c r="L472" s="226">
        <v>397</v>
      </c>
      <c r="M472" s="111">
        <v>240</v>
      </c>
      <c r="N472" s="250">
        <f>SUM(E472:M472)</f>
        <v>4924</v>
      </c>
    </row>
    <row r="473" spans="2:14" x14ac:dyDescent="0.4">
      <c r="B473" s="327"/>
      <c r="C473" s="310"/>
      <c r="D473" s="219" t="s">
        <v>0</v>
      </c>
      <c r="E473" s="11">
        <v>526</v>
      </c>
      <c r="F473" s="11">
        <v>374</v>
      </c>
      <c r="G473" s="228">
        <v>693</v>
      </c>
      <c r="H473" s="11">
        <v>316</v>
      </c>
      <c r="I473" s="141"/>
      <c r="J473" s="114">
        <v>26</v>
      </c>
      <c r="K473" s="114">
        <v>163</v>
      </c>
      <c r="L473" s="228">
        <v>264</v>
      </c>
      <c r="M473" s="114">
        <v>94</v>
      </c>
      <c r="N473" s="198">
        <f>SUM(E473:M473)</f>
        <v>2456</v>
      </c>
    </row>
    <row r="474" spans="2:14" ht="15" thickBot="1" x14ac:dyDescent="0.45">
      <c r="B474" s="327"/>
      <c r="C474" s="311"/>
      <c r="D474" s="220" t="s">
        <v>4</v>
      </c>
      <c r="E474" s="229">
        <v>0.56399999999999995</v>
      </c>
      <c r="F474" s="229">
        <v>0.622</v>
      </c>
      <c r="G474" s="230">
        <v>0.34799999999999998</v>
      </c>
      <c r="H474" s="229">
        <v>0.75600000000000001</v>
      </c>
      <c r="I474" s="137"/>
      <c r="J474" s="73">
        <f>J473/J472</f>
        <v>0.32500000000000001</v>
      </c>
      <c r="K474" s="73">
        <v>0.61</v>
      </c>
      <c r="L474" s="230">
        <v>0.66</v>
      </c>
      <c r="M474" s="73">
        <v>0.39</v>
      </c>
      <c r="N474" s="101">
        <f>N473/N472</f>
        <v>0.49878147847278637</v>
      </c>
    </row>
    <row r="475" spans="2:14" ht="14.4" customHeight="1" x14ac:dyDescent="0.4">
      <c r="B475" s="301" t="s">
        <v>184</v>
      </c>
      <c r="C475" s="302"/>
      <c r="D475" s="195" t="s">
        <v>155</v>
      </c>
      <c r="E475" s="190">
        <f>E460+E463+E466+E469+E472</f>
        <v>14150</v>
      </c>
      <c r="F475" s="190">
        <f t="shared" ref="F475:N475" si="105">F460+F463+F466+F469+F472</f>
        <v>3783</v>
      </c>
      <c r="G475" s="190">
        <f t="shared" si="105"/>
        <v>11128</v>
      </c>
      <c r="H475" s="190">
        <f t="shared" si="105"/>
        <v>6312</v>
      </c>
      <c r="I475" s="190">
        <f t="shared" si="105"/>
        <v>2615</v>
      </c>
      <c r="J475" s="190">
        <f t="shared" si="105"/>
        <v>409</v>
      </c>
      <c r="K475" s="190">
        <f t="shared" si="105"/>
        <v>2203</v>
      </c>
      <c r="L475" s="190">
        <f t="shared" si="105"/>
        <v>2612</v>
      </c>
      <c r="M475" s="190">
        <f t="shared" si="105"/>
        <v>1649</v>
      </c>
      <c r="N475" s="190">
        <f t="shared" si="105"/>
        <v>44861</v>
      </c>
    </row>
    <row r="476" spans="2:14" x14ac:dyDescent="0.4">
      <c r="B476" s="301"/>
      <c r="C476" s="302"/>
      <c r="D476" s="43" t="s">
        <v>0</v>
      </c>
      <c r="E476" s="44">
        <f>E461+E464+E467+E470+E473</f>
        <v>7480</v>
      </c>
      <c r="F476" s="44">
        <f t="shared" ref="F476:N476" si="106">F461+F464+F467+F470+F473</f>
        <v>2488</v>
      </c>
      <c r="G476" s="44">
        <f t="shared" si="106"/>
        <v>5117</v>
      </c>
      <c r="H476" s="44">
        <f t="shared" si="106"/>
        <v>4615</v>
      </c>
      <c r="I476" s="44">
        <f t="shared" si="106"/>
        <v>1799</v>
      </c>
      <c r="J476" s="44">
        <f t="shared" si="106"/>
        <v>130</v>
      </c>
      <c r="K476" s="44">
        <f t="shared" si="106"/>
        <v>1358</v>
      </c>
      <c r="L476" s="44">
        <f t="shared" si="106"/>
        <v>1495</v>
      </c>
      <c r="M476" s="44">
        <f t="shared" si="106"/>
        <v>734</v>
      </c>
      <c r="N476" s="44">
        <f t="shared" si="106"/>
        <v>25216</v>
      </c>
    </row>
    <row r="477" spans="2:14" ht="15" thickBot="1" x14ac:dyDescent="0.45">
      <c r="B477" s="303"/>
      <c r="C477" s="304"/>
      <c r="D477" s="45" t="s">
        <v>4</v>
      </c>
      <c r="E477" s="46">
        <f>E476/E475</f>
        <v>0.52862190812720844</v>
      </c>
      <c r="F477" s="46">
        <f t="shared" ref="F477:N477" si="107">F476/F475</f>
        <v>0.65767909066878139</v>
      </c>
      <c r="G477" s="46">
        <f t="shared" si="107"/>
        <v>0.45983105679367364</v>
      </c>
      <c r="H477" s="46">
        <f t="shared" si="107"/>
        <v>0.7311470215462611</v>
      </c>
      <c r="I477" s="46">
        <f t="shared" si="107"/>
        <v>0.68795411089866154</v>
      </c>
      <c r="J477" s="46">
        <f t="shared" si="107"/>
        <v>0.31784841075794623</v>
      </c>
      <c r="K477" s="46">
        <f t="shared" si="107"/>
        <v>0.61643213799364505</v>
      </c>
      <c r="L477" s="46">
        <f t="shared" si="107"/>
        <v>0.5723583460949464</v>
      </c>
      <c r="M477" s="46">
        <f t="shared" si="107"/>
        <v>0.44511825348696177</v>
      </c>
      <c r="N477" s="46">
        <f t="shared" si="107"/>
        <v>0.5620917946545998</v>
      </c>
    </row>
    <row r="479" spans="2:14" ht="15" thickBot="1" x14ac:dyDescent="0.45"/>
    <row r="480" spans="2:14" ht="33.6" customHeight="1" thickBot="1" x14ac:dyDescent="0.45">
      <c r="B480" s="305" t="s">
        <v>9</v>
      </c>
      <c r="C480" s="306"/>
      <c r="D480" s="38" t="s">
        <v>10</v>
      </c>
      <c r="E480" s="1" t="s">
        <v>2</v>
      </c>
      <c r="F480" s="1" t="s">
        <v>7</v>
      </c>
      <c r="G480" s="39" t="s">
        <v>8</v>
      </c>
      <c r="H480" s="40" t="s">
        <v>14</v>
      </c>
      <c r="I480" s="39" t="s">
        <v>148</v>
      </c>
      <c r="J480" s="40" t="s">
        <v>6</v>
      </c>
      <c r="K480" s="40" t="s">
        <v>12</v>
      </c>
      <c r="L480" s="39" t="s">
        <v>13</v>
      </c>
      <c r="M480" s="98" t="s">
        <v>17</v>
      </c>
      <c r="N480" s="92" t="s">
        <v>1</v>
      </c>
    </row>
    <row r="481" spans="2:14" x14ac:dyDescent="0.4">
      <c r="B481" s="326" t="s">
        <v>190</v>
      </c>
      <c r="C481" s="309" t="s">
        <v>191</v>
      </c>
      <c r="D481" s="17" t="s">
        <v>3</v>
      </c>
      <c r="E481" s="135"/>
      <c r="F481" s="135"/>
      <c r="G481" s="135"/>
      <c r="H481" s="135"/>
      <c r="I481" s="135"/>
      <c r="J481" s="135"/>
      <c r="K481" s="148">
        <v>128</v>
      </c>
      <c r="L481" s="135"/>
      <c r="M481" s="260">
        <v>51</v>
      </c>
      <c r="N481" s="262">
        <f>SUM(E481:M481)</f>
        <v>179</v>
      </c>
    </row>
    <row r="482" spans="2:14" x14ac:dyDescent="0.4">
      <c r="B482" s="327"/>
      <c r="C482" s="310"/>
      <c r="D482" s="51" t="s">
        <v>0</v>
      </c>
      <c r="E482" s="136"/>
      <c r="F482" s="136"/>
      <c r="G482" s="136"/>
      <c r="H482" s="136"/>
      <c r="I482" s="136"/>
      <c r="J482" s="136"/>
      <c r="K482" s="107">
        <v>75</v>
      </c>
      <c r="L482" s="136"/>
      <c r="M482" s="261">
        <v>29</v>
      </c>
      <c r="N482" s="263">
        <f>SUM(E482:M482)</f>
        <v>104</v>
      </c>
    </row>
    <row r="483" spans="2:14" ht="15" thickBot="1" x14ac:dyDescent="0.45">
      <c r="B483" s="327"/>
      <c r="C483" s="311"/>
      <c r="D483" s="52" t="s">
        <v>4</v>
      </c>
      <c r="E483" s="137"/>
      <c r="F483" s="137"/>
      <c r="G483" s="137"/>
      <c r="H483" s="137"/>
      <c r="I483" s="137"/>
      <c r="J483" s="137"/>
      <c r="K483" s="73">
        <v>0.58599999999999997</v>
      </c>
      <c r="L483" s="137"/>
      <c r="M483" s="100">
        <v>0.56999999999999995</v>
      </c>
      <c r="N483" s="264">
        <f>N482/N481</f>
        <v>0.58100558659217882</v>
      </c>
    </row>
    <row r="484" spans="2:14" x14ac:dyDescent="0.4">
      <c r="B484" s="327"/>
      <c r="C484" s="309" t="s">
        <v>192</v>
      </c>
      <c r="D484" s="50" t="s">
        <v>3</v>
      </c>
      <c r="E484" s="10">
        <v>4870</v>
      </c>
      <c r="F484" s="10">
        <v>749</v>
      </c>
      <c r="G484" s="221">
        <v>2422</v>
      </c>
      <c r="H484" s="10">
        <v>1396</v>
      </c>
      <c r="I484" s="210">
        <v>750</v>
      </c>
      <c r="J484" s="10">
        <v>60</v>
      </c>
      <c r="K484" s="124">
        <v>483</v>
      </c>
      <c r="L484" s="112">
        <v>433</v>
      </c>
      <c r="M484" s="111">
        <v>308</v>
      </c>
      <c r="N484" s="250">
        <f>SUM(E484:M484)</f>
        <v>11471</v>
      </c>
    </row>
    <row r="485" spans="2:14" x14ac:dyDescent="0.4">
      <c r="B485" s="327"/>
      <c r="C485" s="310"/>
      <c r="D485" s="51" t="s">
        <v>0</v>
      </c>
      <c r="E485" s="11">
        <v>2491</v>
      </c>
      <c r="F485" s="11">
        <v>482</v>
      </c>
      <c r="G485" s="222">
        <v>1190</v>
      </c>
      <c r="H485" s="11">
        <v>1031</v>
      </c>
      <c r="I485" s="211">
        <v>560</v>
      </c>
      <c r="J485" s="11">
        <v>17</v>
      </c>
      <c r="K485" s="114">
        <v>295</v>
      </c>
      <c r="L485" s="115">
        <v>196</v>
      </c>
      <c r="M485" s="118">
        <v>177</v>
      </c>
      <c r="N485" s="198">
        <f>SUM(E485:M485)</f>
        <v>6439</v>
      </c>
    </row>
    <row r="486" spans="2:14" ht="15" thickBot="1" x14ac:dyDescent="0.45">
      <c r="B486" s="327"/>
      <c r="C486" s="310"/>
      <c r="D486" s="16" t="s">
        <v>4</v>
      </c>
      <c r="E486" s="56">
        <v>0.51100000000000001</v>
      </c>
      <c r="F486" s="56">
        <v>0.64400000000000002</v>
      </c>
      <c r="G486" s="265">
        <v>0.49099999999999999</v>
      </c>
      <c r="H486" s="56">
        <v>0.73899999999999999</v>
      </c>
      <c r="I486" s="266">
        <v>0.747</v>
      </c>
      <c r="J486" s="56">
        <f>J485/J484</f>
        <v>0.28333333333333333</v>
      </c>
      <c r="K486" s="130">
        <v>0.61099999999999999</v>
      </c>
      <c r="L486" s="131">
        <v>0.45</v>
      </c>
      <c r="M486" s="130">
        <v>0.56999999999999995</v>
      </c>
      <c r="N486" s="251">
        <f>N485/N484</f>
        <v>0.56132856769244177</v>
      </c>
    </row>
    <row r="487" spans="2:14" x14ac:dyDescent="0.4">
      <c r="B487" s="327"/>
      <c r="C487" s="309" t="s">
        <v>193</v>
      </c>
      <c r="D487" s="50" t="s">
        <v>3</v>
      </c>
      <c r="E487" s="10">
        <v>3652</v>
      </c>
      <c r="F487" s="111">
        <v>817</v>
      </c>
      <c r="G487" s="112">
        <v>2203</v>
      </c>
      <c r="H487" s="10">
        <v>1314</v>
      </c>
      <c r="I487" s="112">
        <v>750</v>
      </c>
      <c r="J487" s="111">
        <v>102</v>
      </c>
      <c r="K487" s="111">
        <v>663</v>
      </c>
      <c r="L487" s="112">
        <v>676</v>
      </c>
      <c r="M487" s="111">
        <v>438</v>
      </c>
      <c r="N487" s="250">
        <f>SUM(E487:M487)</f>
        <v>10615</v>
      </c>
    </row>
    <row r="488" spans="2:14" x14ac:dyDescent="0.4">
      <c r="B488" s="327"/>
      <c r="C488" s="310"/>
      <c r="D488" s="51" t="s">
        <v>0</v>
      </c>
      <c r="E488" s="11">
        <v>1864</v>
      </c>
      <c r="F488" s="114">
        <v>475</v>
      </c>
      <c r="G488" s="122">
        <v>1108</v>
      </c>
      <c r="H488" s="11">
        <v>1008</v>
      </c>
      <c r="I488" s="122">
        <v>522</v>
      </c>
      <c r="J488" s="114">
        <v>48</v>
      </c>
      <c r="K488" s="118">
        <v>381</v>
      </c>
      <c r="L488" s="115">
        <v>348</v>
      </c>
      <c r="M488" s="118">
        <v>204</v>
      </c>
      <c r="N488" s="198">
        <f>SUM(E488:M488)</f>
        <v>5958</v>
      </c>
    </row>
    <row r="489" spans="2:14" ht="15" thickBot="1" x14ac:dyDescent="0.45">
      <c r="B489" s="327"/>
      <c r="C489" s="311"/>
      <c r="D489" s="52" t="s">
        <v>4</v>
      </c>
      <c r="E489" s="12">
        <v>0.51</v>
      </c>
      <c r="F489" s="34">
        <v>0.58099999999999996</v>
      </c>
      <c r="G489" s="94">
        <v>0.50290000000000001</v>
      </c>
      <c r="H489" s="12">
        <v>0.76700000000000002</v>
      </c>
      <c r="I489" s="94">
        <v>0.69599999999999995</v>
      </c>
      <c r="J489" s="34">
        <f>J488/J487</f>
        <v>0.47058823529411764</v>
      </c>
      <c r="K489" s="34">
        <v>0.57499999999999996</v>
      </c>
      <c r="L489" s="94">
        <v>0.51</v>
      </c>
      <c r="M489" s="34">
        <v>0.47</v>
      </c>
      <c r="N489" s="101">
        <f>N488/N487</f>
        <v>0.56128120584079133</v>
      </c>
    </row>
    <row r="490" spans="2:14" x14ac:dyDescent="0.4">
      <c r="B490" s="327"/>
      <c r="C490" s="310" t="s">
        <v>194</v>
      </c>
      <c r="D490" s="17" t="s">
        <v>3</v>
      </c>
      <c r="E490" s="93">
        <v>3376</v>
      </c>
      <c r="F490" s="127">
        <v>933</v>
      </c>
      <c r="G490" s="128">
        <v>2003</v>
      </c>
      <c r="H490" s="93">
        <v>1205</v>
      </c>
      <c r="I490" s="128">
        <v>673</v>
      </c>
      <c r="J490" s="127">
        <v>95</v>
      </c>
      <c r="K490" s="127">
        <v>752</v>
      </c>
      <c r="L490" s="128">
        <v>786</v>
      </c>
      <c r="M490" s="127">
        <v>420</v>
      </c>
      <c r="N490" s="267">
        <f>SUM(E490:M490)</f>
        <v>10243</v>
      </c>
    </row>
    <row r="491" spans="2:14" x14ac:dyDescent="0.4">
      <c r="B491" s="327"/>
      <c r="C491" s="310"/>
      <c r="D491" s="51" t="s">
        <v>0</v>
      </c>
      <c r="E491" s="11">
        <v>1742</v>
      </c>
      <c r="F491" s="114">
        <v>513</v>
      </c>
      <c r="G491" s="122">
        <v>1034</v>
      </c>
      <c r="H491" s="11">
        <v>908</v>
      </c>
      <c r="I491" s="122">
        <v>481</v>
      </c>
      <c r="J491" s="114">
        <v>43</v>
      </c>
      <c r="K491" s="118">
        <v>406</v>
      </c>
      <c r="L491" s="115">
        <v>352</v>
      </c>
      <c r="M491" s="118">
        <v>225</v>
      </c>
      <c r="N491" s="198">
        <f>SUM(E491:M491)</f>
        <v>5704</v>
      </c>
    </row>
    <row r="492" spans="2:14" ht="15" thickBot="1" x14ac:dyDescent="0.45">
      <c r="B492" s="327"/>
      <c r="C492" s="311"/>
      <c r="D492" s="16" t="s">
        <v>4</v>
      </c>
      <c r="E492" s="56">
        <v>0.51600000000000001</v>
      </c>
      <c r="F492" s="130">
        <v>0.55000000000000004</v>
      </c>
      <c r="G492" s="131">
        <v>0.51600000000000001</v>
      </c>
      <c r="H492" s="56">
        <v>0.754</v>
      </c>
      <c r="I492" s="131">
        <v>0.71499999999999997</v>
      </c>
      <c r="J492" s="130">
        <f>J491/J490</f>
        <v>0.45263157894736844</v>
      </c>
      <c r="K492" s="130">
        <v>0.54</v>
      </c>
      <c r="L492" s="131">
        <v>0.44</v>
      </c>
      <c r="M492" s="130">
        <v>0.54</v>
      </c>
      <c r="N492" s="251">
        <f>N491/N490</f>
        <v>0.5568681050473494</v>
      </c>
    </row>
    <row r="493" spans="2:14" x14ac:dyDescent="0.4">
      <c r="B493" s="327"/>
      <c r="C493" s="309" t="s">
        <v>195</v>
      </c>
      <c r="D493" s="218" t="s">
        <v>5</v>
      </c>
      <c r="E493" s="10">
        <v>3058</v>
      </c>
      <c r="F493" s="10">
        <v>1052</v>
      </c>
      <c r="G493" s="226">
        <v>1908</v>
      </c>
      <c r="H493" s="10">
        <v>1230</v>
      </c>
      <c r="I493" s="111">
        <v>631</v>
      </c>
      <c r="J493" s="111">
        <v>81</v>
      </c>
      <c r="K493" s="111">
        <v>665</v>
      </c>
      <c r="L493" s="226">
        <v>801</v>
      </c>
      <c r="M493" s="111">
        <v>417</v>
      </c>
      <c r="N493" s="250">
        <f>SUM(E493:M493)</f>
        <v>9843</v>
      </c>
    </row>
    <row r="494" spans="2:14" x14ac:dyDescent="0.4">
      <c r="B494" s="327"/>
      <c r="C494" s="310"/>
      <c r="D494" s="219" t="s">
        <v>0</v>
      </c>
      <c r="E494" s="11">
        <v>1653</v>
      </c>
      <c r="F494" s="11">
        <v>589</v>
      </c>
      <c r="G494" s="228">
        <v>1026</v>
      </c>
      <c r="H494" s="11">
        <v>913</v>
      </c>
      <c r="I494" s="114">
        <v>471</v>
      </c>
      <c r="J494" s="114">
        <v>25</v>
      </c>
      <c r="K494" s="114">
        <v>427</v>
      </c>
      <c r="L494" s="228">
        <v>460</v>
      </c>
      <c r="M494" s="114">
        <v>226</v>
      </c>
      <c r="N494" s="198">
        <f>SUM(E494:M494)</f>
        <v>5790</v>
      </c>
    </row>
    <row r="495" spans="2:14" ht="15" thickBot="1" x14ac:dyDescent="0.45">
      <c r="B495" s="327"/>
      <c r="C495" s="311"/>
      <c r="D495" s="220" t="s">
        <v>4</v>
      </c>
      <c r="E495" s="229">
        <v>0.54100000000000004</v>
      </c>
      <c r="F495" s="229">
        <v>0.56000000000000005</v>
      </c>
      <c r="G495" s="230">
        <v>0.53700000000000003</v>
      </c>
      <c r="H495" s="229">
        <v>0.74199999999999999</v>
      </c>
      <c r="I495" s="73">
        <v>0.746</v>
      </c>
      <c r="J495" s="73">
        <f>J494/J493</f>
        <v>0.30864197530864196</v>
      </c>
      <c r="K495" s="73">
        <v>0.64200000000000002</v>
      </c>
      <c r="L495" s="230">
        <v>0.56999999999999995</v>
      </c>
      <c r="M495" s="73">
        <v>0.54</v>
      </c>
      <c r="N495" s="101">
        <f>N494/N493</f>
        <v>0.58823529411764708</v>
      </c>
    </row>
    <row r="496" spans="2:14" x14ac:dyDescent="0.4">
      <c r="B496" s="301" t="s">
        <v>196</v>
      </c>
      <c r="C496" s="302"/>
      <c r="D496" s="195" t="s">
        <v>155</v>
      </c>
      <c r="E496" s="190">
        <f>E481+E484+E487+E490+E493</f>
        <v>14956</v>
      </c>
      <c r="F496" s="190">
        <f t="shared" ref="F496:N496" si="108">F481+F484+F487+F490+F493</f>
        <v>3551</v>
      </c>
      <c r="G496" s="190">
        <f t="shared" si="108"/>
        <v>8536</v>
      </c>
      <c r="H496" s="190">
        <f t="shared" si="108"/>
        <v>5145</v>
      </c>
      <c r="I496" s="190">
        <f t="shared" si="108"/>
        <v>2804</v>
      </c>
      <c r="J496" s="190">
        <f t="shared" si="108"/>
        <v>338</v>
      </c>
      <c r="K496" s="190">
        <f t="shared" si="108"/>
        <v>2691</v>
      </c>
      <c r="L496" s="190">
        <f t="shared" si="108"/>
        <v>2696</v>
      </c>
      <c r="M496" s="190">
        <f t="shared" si="108"/>
        <v>1634</v>
      </c>
      <c r="N496" s="190">
        <f t="shared" si="108"/>
        <v>42351</v>
      </c>
    </row>
    <row r="497" spans="2:14" x14ac:dyDescent="0.4">
      <c r="B497" s="301"/>
      <c r="C497" s="302"/>
      <c r="D497" s="43" t="s">
        <v>0</v>
      </c>
      <c r="E497" s="44">
        <f>E482+E485+E488+E491+E494</f>
        <v>7750</v>
      </c>
      <c r="F497" s="44">
        <f t="shared" ref="F497:N497" si="109">F482+F485+F488+F491+F494</f>
        <v>2059</v>
      </c>
      <c r="G497" s="44">
        <f t="shared" si="109"/>
        <v>4358</v>
      </c>
      <c r="H497" s="44">
        <f t="shared" si="109"/>
        <v>3860</v>
      </c>
      <c r="I497" s="44">
        <f t="shared" si="109"/>
        <v>2034</v>
      </c>
      <c r="J497" s="44">
        <f t="shared" si="109"/>
        <v>133</v>
      </c>
      <c r="K497" s="44">
        <f t="shared" si="109"/>
        <v>1584</v>
      </c>
      <c r="L497" s="44">
        <f t="shared" si="109"/>
        <v>1356</v>
      </c>
      <c r="M497" s="44">
        <f t="shared" si="109"/>
        <v>861</v>
      </c>
      <c r="N497" s="44">
        <f t="shared" si="109"/>
        <v>23995</v>
      </c>
    </row>
    <row r="498" spans="2:14" ht="15" thickBot="1" x14ac:dyDescent="0.45">
      <c r="B498" s="303"/>
      <c r="C498" s="304"/>
      <c r="D498" s="45" t="s">
        <v>4</v>
      </c>
      <c r="E498" s="46">
        <f>E497/E496</f>
        <v>0.51818668093073017</v>
      </c>
      <c r="F498" s="46">
        <f t="shared" ref="F498:N498" si="110">F497/F496</f>
        <v>0.579836665727964</v>
      </c>
      <c r="G498" s="46">
        <f t="shared" si="110"/>
        <v>0.51054358013120904</v>
      </c>
      <c r="H498" s="46">
        <f t="shared" si="110"/>
        <v>0.75024295432458699</v>
      </c>
      <c r="I498" s="46">
        <f t="shared" si="110"/>
        <v>0.72539229671897287</v>
      </c>
      <c r="J498" s="46">
        <f t="shared" si="110"/>
        <v>0.39349112426035504</v>
      </c>
      <c r="K498" s="46">
        <f t="shared" si="110"/>
        <v>0.58862876254180607</v>
      </c>
      <c r="L498" s="46">
        <f t="shared" si="110"/>
        <v>0.5029673590504451</v>
      </c>
      <c r="M498" s="46">
        <f t="shared" si="110"/>
        <v>0.52692778457772338</v>
      </c>
      <c r="N498" s="46">
        <f t="shared" si="110"/>
        <v>0.56657457911265374</v>
      </c>
    </row>
    <row r="499" spans="2:14" ht="15" thickBot="1" x14ac:dyDescent="0.45"/>
    <row r="500" spans="2:14" ht="33.6" customHeight="1" thickBot="1" x14ac:dyDescent="0.45">
      <c r="B500" s="305" t="s">
        <v>9</v>
      </c>
      <c r="C500" s="306"/>
      <c r="D500" s="38" t="s">
        <v>10</v>
      </c>
      <c r="E500" s="1" t="s">
        <v>2</v>
      </c>
      <c r="F500" s="1" t="s">
        <v>7</v>
      </c>
      <c r="G500" s="39" t="s">
        <v>8</v>
      </c>
      <c r="H500" s="40" t="s">
        <v>14</v>
      </c>
      <c r="I500" s="39" t="s">
        <v>148</v>
      </c>
      <c r="J500" s="40" t="s">
        <v>6</v>
      </c>
      <c r="K500" s="40" t="s">
        <v>12</v>
      </c>
      <c r="L500" s="39" t="s">
        <v>13</v>
      </c>
      <c r="M500" s="98" t="s">
        <v>17</v>
      </c>
      <c r="N500" s="92" t="s">
        <v>1</v>
      </c>
    </row>
    <row r="501" spans="2:14" x14ac:dyDescent="0.4">
      <c r="B501" s="326" t="s">
        <v>197</v>
      </c>
      <c r="C501" s="309" t="s">
        <v>199</v>
      </c>
      <c r="D501" s="17" t="s">
        <v>3</v>
      </c>
      <c r="E501" s="148">
        <v>3081</v>
      </c>
      <c r="F501" s="148">
        <v>1340</v>
      </c>
      <c r="G501" s="148">
        <v>1925</v>
      </c>
      <c r="H501" s="148">
        <v>1308</v>
      </c>
      <c r="I501" s="148">
        <v>721</v>
      </c>
      <c r="J501" s="148">
        <v>87</v>
      </c>
      <c r="K501" s="148">
        <v>621</v>
      </c>
      <c r="L501" s="148">
        <v>474</v>
      </c>
      <c r="M501" s="148">
        <v>328</v>
      </c>
      <c r="N501" s="262">
        <f>SUM(E501:M501)</f>
        <v>9885</v>
      </c>
    </row>
    <row r="502" spans="2:14" x14ac:dyDescent="0.4">
      <c r="B502" s="327"/>
      <c r="C502" s="310"/>
      <c r="D502" s="51" t="s">
        <v>0</v>
      </c>
      <c r="E502" s="107">
        <v>1627</v>
      </c>
      <c r="F502" s="107">
        <v>808</v>
      </c>
      <c r="G502" s="107">
        <v>1047</v>
      </c>
      <c r="H502" s="107">
        <v>990</v>
      </c>
      <c r="I502" s="107">
        <v>395</v>
      </c>
      <c r="J502" s="107">
        <v>27</v>
      </c>
      <c r="K502" s="107">
        <v>362</v>
      </c>
      <c r="L502" s="107">
        <v>185</v>
      </c>
      <c r="M502" s="107">
        <v>103</v>
      </c>
      <c r="N502" s="263">
        <f>SUM(E502:M502)</f>
        <v>5544</v>
      </c>
    </row>
    <row r="503" spans="2:14" ht="15" thickBot="1" x14ac:dyDescent="0.45">
      <c r="B503" s="327"/>
      <c r="C503" s="311"/>
      <c r="D503" s="52" t="s">
        <v>4</v>
      </c>
      <c r="E503" s="73">
        <v>0.52800000000000002</v>
      </c>
      <c r="F503" s="73">
        <v>0.60299999999999998</v>
      </c>
      <c r="G503" s="73">
        <v>0.54300000000000004</v>
      </c>
      <c r="H503" s="73">
        <v>0.75700000000000001</v>
      </c>
      <c r="I503" s="73">
        <v>0.54800000000000004</v>
      </c>
      <c r="J503" s="73">
        <f>J502/J501</f>
        <v>0.31034482758620691</v>
      </c>
      <c r="K503" s="73">
        <v>0.58299999999999996</v>
      </c>
      <c r="L503" s="73">
        <v>0.39</v>
      </c>
      <c r="M503" s="73">
        <v>0.31</v>
      </c>
      <c r="N503" s="264">
        <f>N502/N501</f>
        <v>0.56084977238239753</v>
      </c>
    </row>
    <row r="504" spans="2:14" x14ac:dyDescent="0.4">
      <c r="B504" s="327"/>
      <c r="C504" s="309" t="s">
        <v>200</v>
      </c>
      <c r="D504" s="50" t="s">
        <v>3</v>
      </c>
      <c r="E504" s="10">
        <v>3225</v>
      </c>
      <c r="F504" s="10">
        <v>1209</v>
      </c>
      <c r="G504" s="221">
        <v>1951</v>
      </c>
      <c r="H504" s="10">
        <v>1334</v>
      </c>
      <c r="I504" s="210">
        <v>748</v>
      </c>
      <c r="J504" s="10">
        <v>63</v>
      </c>
      <c r="K504" s="124">
        <v>591</v>
      </c>
      <c r="L504" s="112">
        <v>564</v>
      </c>
      <c r="M504" s="111">
        <v>385</v>
      </c>
      <c r="N504" s="250">
        <f>SUM(E504:M504)</f>
        <v>10070</v>
      </c>
    </row>
    <row r="505" spans="2:14" x14ac:dyDescent="0.4">
      <c r="B505" s="327"/>
      <c r="C505" s="310"/>
      <c r="D505" s="51" t="s">
        <v>0</v>
      </c>
      <c r="E505" s="11">
        <v>1601</v>
      </c>
      <c r="F505" s="11">
        <v>738</v>
      </c>
      <c r="G505" s="222">
        <v>1047</v>
      </c>
      <c r="H505" s="11">
        <v>972</v>
      </c>
      <c r="I505" s="211">
        <v>481</v>
      </c>
      <c r="J505" s="11">
        <v>18</v>
      </c>
      <c r="K505" s="114">
        <v>358</v>
      </c>
      <c r="L505" s="115">
        <v>285</v>
      </c>
      <c r="M505" s="118">
        <v>167</v>
      </c>
      <c r="N505" s="198">
        <f>SUM(E505:M505)</f>
        <v>5667</v>
      </c>
    </row>
    <row r="506" spans="2:14" ht="15" thickBot="1" x14ac:dyDescent="0.45">
      <c r="B506" s="327"/>
      <c r="C506" s="310"/>
      <c r="D506" s="16" t="s">
        <v>4</v>
      </c>
      <c r="E506" s="56">
        <v>0.496</v>
      </c>
      <c r="F506" s="56">
        <v>0.61</v>
      </c>
      <c r="G506" s="265">
        <v>0.53600000000000003</v>
      </c>
      <c r="H506" s="56">
        <v>0.72899999999999998</v>
      </c>
      <c r="I506" s="266">
        <v>0.64300000000000002</v>
      </c>
      <c r="J506" s="56">
        <f>J505/J504</f>
        <v>0.2857142857142857</v>
      </c>
      <c r="K506" s="130">
        <v>0.60599999999999998</v>
      </c>
      <c r="L506" s="131">
        <v>0.5</v>
      </c>
      <c r="M506" s="130">
        <v>0.43</v>
      </c>
      <c r="N506" s="251">
        <f>N505/N504</f>
        <v>0.56276067527308837</v>
      </c>
    </row>
    <row r="507" spans="2:14" x14ac:dyDescent="0.4">
      <c r="B507" s="327"/>
      <c r="C507" s="309" t="s">
        <v>201</v>
      </c>
      <c r="D507" s="50" t="s">
        <v>3</v>
      </c>
      <c r="E507" s="10">
        <v>841</v>
      </c>
      <c r="F507" s="139"/>
      <c r="G507" s="139"/>
      <c r="H507" s="10">
        <v>311</v>
      </c>
      <c r="I507" s="139"/>
      <c r="J507" s="139"/>
      <c r="K507" s="111">
        <v>209</v>
      </c>
      <c r="L507" s="112">
        <v>219</v>
      </c>
      <c r="M507" s="111">
        <v>204</v>
      </c>
      <c r="N507" s="250">
        <f>SUM(E507:M507)</f>
        <v>1784</v>
      </c>
    </row>
    <row r="508" spans="2:14" x14ac:dyDescent="0.4">
      <c r="B508" s="327"/>
      <c r="C508" s="310"/>
      <c r="D508" s="51" t="s">
        <v>0</v>
      </c>
      <c r="E508" s="11">
        <v>466</v>
      </c>
      <c r="F508" s="141"/>
      <c r="G508" s="141"/>
      <c r="H508" s="11">
        <v>144</v>
      </c>
      <c r="I508" s="141"/>
      <c r="J508" s="141"/>
      <c r="K508" s="118">
        <v>116</v>
      </c>
      <c r="L508" s="115">
        <v>145</v>
      </c>
      <c r="M508" s="118">
        <v>75</v>
      </c>
      <c r="N508" s="198">
        <f>SUM(E508:M508)</f>
        <v>946</v>
      </c>
    </row>
    <row r="509" spans="2:14" ht="15" thickBot="1" x14ac:dyDescent="0.45">
      <c r="B509" s="327"/>
      <c r="C509" s="311"/>
      <c r="D509" s="52" t="s">
        <v>4</v>
      </c>
      <c r="E509" s="12">
        <v>0.55400000000000005</v>
      </c>
      <c r="F509" s="144"/>
      <c r="G509" s="144"/>
      <c r="H509" s="12">
        <v>0.46300000000000002</v>
      </c>
      <c r="I509" s="144"/>
      <c r="J509" s="144"/>
      <c r="K509" s="34">
        <v>0.55500000000000005</v>
      </c>
      <c r="L509" s="94">
        <v>0.66</v>
      </c>
      <c r="M509" s="34">
        <v>0.37</v>
      </c>
      <c r="N509" s="101">
        <f>N508/N507</f>
        <v>0.53026905829596416</v>
      </c>
    </row>
    <row r="510" spans="2:14" x14ac:dyDescent="0.4">
      <c r="B510" s="327"/>
      <c r="C510" s="310" t="s">
        <v>202</v>
      </c>
      <c r="D510" s="17" t="s">
        <v>3</v>
      </c>
      <c r="E510" s="93">
        <v>3827</v>
      </c>
      <c r="F510" s="127">
        <v>1085</v>
      </c>
      <c r="G510" s="128">
        <v>1835</v>
      </c>
      <c r="H510" s="93">
        <v>1746</v>
      </c>
      <c r="I510" s="128">
        <v>792</v>
      </c>
      <c r="J510" s="127">
        <v>88</v>
      </c>
      <c r="K510" s="127">
        <v>860</v>
      </c>
      <c r="L510" s="128">
        <v>945</v>
      </c>
      <c r="M510" s="127">
        <v>504</v>
      </c>
      <c r="N510" s="267">
        <f>SUM(E510:M510)</f>
        <v>11682</v>
      </c>
    </row>
    <row r="511" spans="2:14" x14ac:dyDescent="0.4">
      <c r="B511" s="327"/>
      <c r="C511" s="310"/>
      <c r="D511" s="51" t="s">
        <v>0</v>
      </c>
      <c r="E511" s="11">
        <v>1962</v>
      </c>
      <c r="F511" s="114">
        <v>689</v>
      </c>
      <c r="G511" s="122">
        <v>1019</v>
      </c>
      <c r="H511" s="11">
        <v>1327</v>
      </c>
      <c r="I511" s="122">
        <v>564</v>
      </c>
      <c r="J511" s="114">
        <v>39</v>
      </c>
      <c r="K511" s="118">
        <v>446</v>
      </c>
      <c r="L511" s="115">
        <v>548</v>
      </c>
      <c r="M511" s="118">
        <v>215</v>
      </c>
      <c r="N511" s="198">
        <f>SUM(E511:M511)</f>
        <v>6809</v>
      </c>
    </row>
    <row r="512" spans="2:14" ht="15" thickBot="1" x14ac:dyDescent="0.45">
      <c r="B512" s="327"/>
      <c r="C512" s="311"/>
      <c r="D512" s="16" t="s">
        <v>4</v>
      </c>
      <c r="E512" s="56">
        <v>0.51300000000000001</v>
      </c>
      <c r="F512" s="130">
        <v>0.63500000000000001</v>
      </c>
      <c r="G512" s="131">
        <v>0.55500000000000005</v>
      </c>
      <c r="H512" s="56">
        <v>0.76</v>
      </c>
      <c r="I512" s="131">
        <v>0.71199999999999997</v>
      </c>
      <c r="J512" s="130">
        <f>J511/J510</f>
        <v>0.44318181818181818</v>
      </c>
      <c r="K512" s="130">
        <v>0.51900000000000002</v>
      </c>
      <c r="L512" s="131">
        <v>0.56999999999999995</v>
      </c>
      <c r="M512" s="130">
        <v>0.43</v>
      </c>
      <c r="N512" s="251">
        <f>N511/N510</f>
        <v>0.58286252354048962</v>
      </c>
    </row>
    <row r="513" spans="2:14" x14ac:dyDescent="0.4">
      <c r="B513" s="301" t="s">
        <v>198</v>
      </c>
      <c r="C513" s="302"/>
      <c r="D513" s="268" t="s">
        <v>155</v>
      </c>
      <c r="E513" s="42">
        <f>E501+E504+E507+E510</f>
        <v>10974</v>
      </c>
      <c r="F513" s="42">
        <f t="shared" ref="F513:M513" si="111">F501+F504+F507+F510</f>
        <v>3634</v>
      </c>
      <c r="G513" s="42">
        <f t="shared" si="111"/>
        <v>5711</v>
      </c>
      <c r="H513" s="42">
        <f t="shared" si="111"/>
        <v>4699</v>
      </c>
      <c r="I513" s="42">
        <f t="shared" si="111"/>
        <v>2261</v>
      </c>
      <c r="J513" s="42">
        <f t="shared" si="111"/>
        <v>238</v>
      </c>
      <c r="K513" s="42">
        <f t="shared" si="111"/>
        <v>2281</v>
      </c>
      <c r="L513" s="42">
        <f t="shared" si="111"/>
        <v>2202</v>
      </c>
      <c r="M513" s="42">
        <f t="shared" si="111"/>
        <v>1421</v>
      </c>
      <c r="N513" s="232">
        <f>N501+N504+N507+N510</f>
        <v>33421</v>
      </c>
    </row>
    <row r="514" spans="2:14" x14ac:dyDescent="0.4">
      <c r="B514" s="301"/>
      <c r="C514" s="302"/>
      <c r="D514" s="269" t="s">
        <v>0</v>
      </c>
      <c r="E514" s="44">
        <f>E502+E505+E508+E511</f>
        <v>5656</v>
      </c>
      <c r="F514" s="44">
        <f t="shared" ref="F514:M514" si="112">F502+F505+F508+F511</f>
        <v>2235</v>
      </c>
      <c r="G514" s="44">
        <f t="shared" si="112"/>
        <v>3113</v>
      </c>
      <c r="H514" s="44">
        <f t="shared" si="112"/>
        <v>3433</v>
      </c>
      <c r="I514" s="44">
        <f t="shared" si="112"/>
        <v>1440</v>
      </c>
      <c r="J514" s="44">
        <f t="shared" si="112"/>
        <v>84</v>
      </c>
      <c r="K514" s="44">
        <f t="shared" si="112"/>
        <v>1282</v>
      </c>
      <c r="L514" s="44">
        <f t="shared" si="112"/>
        <v>1163</v>
      </c>
      <c r="M514" s="44">
        <f t="shared" si="112"/>
        <v>560</v>
      </c>
      <c r="N514" s="44">
        <f>N502+N505+N508+N511</f>
        <v>18966</v>
      </c>
    </row>
    <row r="515" spans="2:14" ht="15" thickBot="1" x14ac:dyDescent="0.45">
      <c r="B515" s="303"/>
      <c r="C515" s="304"/>
      <c r="D515" s="270" t="s">
        <v>4</v>
      </c>
      <c r="E515" s="46">
        <f>E514/E513</f>
        <v>0.51540003644979038</v>
      </c>
      <c r="F515" s="46">
        <f t="shared" ref="F515:M515" si="113">F514/F513</f>
        <v>0.61502476609796364</v>
      </c>
      <c r="G515" s="46">
        <f t="shared" si="113"/>
        <v>0.54508842584486084</v>
      </c>
      <c r="H515" s="46">
        <f t="shared" si="113"/>
        <v>0.7305809746754629</v>
      </c>
      <c r="I515" s="46">
        <f t="shared" si="113"/>
        <v>0.63688633348076074</v>
      </c>
      <c r="J515" s="46">
        <f t="shared" si="113"/>
        <v>0.35294117647058826</v>
      </c>
      <c r="K515" s="46">
        <f t="shared" si="113"/>
        <v>0.56203419552827705</v>
      </c>
      <c r="L515" s="46">
        <f t="shared" si="113"/>
        <v>0.52815622161671205</v>
      </c>
      <c r="M515" s="46">
        <f t="shared" si="113"/>
        <v>0.39408866995073893</v>
      </c>
      <c r="N515" s="46">
        <f>N514/N513</f>
        <v>0.5674875078543431</v>
      </c>
    </row>
    <row r="516" spans="2:14" ht="15" thickBot="1" x14ac:dyDescent="0.45"/>
    <row r="517" spans="2:14" ht="25.8" thickBot="1" x14ac:dyDescent="0.45">
      <c r="B517" s="305" t="s">
        <v>9</v>
      </c>
      <c r="C517" s="306"/>
      <c r="D517" s="38" t="s">
        <v>10</v>
      </c>
      <c r="E517" s="1" t="s">
        <v>2</v>
      </c>
      <c r="F517" s="1" t="s">
        <v>7</v>
      </c>
      <c r="G517" s="39" t="s">
        <v>8</v>
      </c>
      <c r="H517" s="40" t="s">
        <v>14</v>
      </c>
      <c r="I517" s="39" t="s">
        <v>148</v>
      </c>
      <c r="J517" s="40" t="s">
        <v>6</v>
      </c>
      <c r="K517" s="40" t="s">
        <v>12</v>
      </c>
      <c r="L517" s="39" t="s">
        <v>13</v>
      </c>
      <c r="M517" s="98" t="s">
        <v>17</v>
      </c>
      <c r="N517" s="92" t="s">
        <v>1</v>
      </c>
    </row>
    <row r="518" spans="2:14" x14ac:dyDescent="0.4">
      <c r="B518" s="326" t="s">
        <v>203</v>
      </c>
      <c r="C518" s="309" t="s">
        <v>204</v>
      </c>
      <c r="D518" s="17" t="s">
        <v>3</v>
      </c>
      <c r="E518" s="148">
        <v>3237</v>
      </c>
      <c r="F518" s="148">
        <v>1112</v>
      </c>
      <c r="G518" s="148">
        <v>1866</v>
      </c>
      <c r="H518" s="148">
        <v>1358</v>
      </c>
      <c r="I518" s="148">
        <v>781</v>
      </c>
      <c r="J518" s="148">
        <v>78</v>
      </c>
      <c r="K518" s="148">
        <v>424</v>
      </c>
      <c r="L518" s="148">
        <v>393</v>
      </c>
      <c r="M518" s="148">
        <v>399</v>
      </c>
      <c r="N518" s="262">
        <f>SUM(E518:M518)</f>
        <v>9648</v>
      </c>
    </row>
    <row r="519" spans="2:14" x14ac:dyDescent="0.4">
      <c r="B519" s="327"/>
      <c r="C519" s="310"/>
      <c r="D519" s="51" t="s">
        <v>0</v>
      </c>
      <c r="E519" s="107">
        <v>1605</v>
      </c>
      <c r="F519" s="107">
        <v>693</v>
      </c>
      <c r="G519" s="107">
        <v>922</v>
      </c>
      <c r="H519" s="107">
        <v>945</v>
      </c>
      <c r="I519" s="107">
        <v>540</v>
      </c>
      <c r="J519" s="107">
        <v>31</v>
      </c>
      <c r="K519" s="107">
        <v>231</v>
      </c>
      <c r="L519" s="107">
        <v>147</v>
      </c>
      <c r="M519" s="107">
        <v>141</v>
      </c>
      <c r="N519" s="263">
        <f>SUM(E519:M519)</f>
        <v>5255</v>
      </c>
    </row>
    <row r="520" spans="2:14" ht="15" thickBot="1" x14ac:dyDescent="0.45">
      <c r="B520" s="327"/>
      <c r="C520" s="311"/>
      <c r="D520" s="52" t="s">
        <v>4</v>
      </c>
      <c r="E520" s="271">
        <v>0.496</v>
      </c>
      <c r="F520" s="271">
        <v>0.623</v>
      </c>
      <c r="G520" s="271">
        <v>0.49399999999999999</v>
      </c>
      <c r="H520" s="271">
        <v>0.69599999999999995</v>
      </c>
      <c r="I520" s="271">
        <v>0.69099999999999995</v>
      </c>
      <c r="J520" s="271">
        <f>J519/J518</f>
        <v>0.39743589743589741</v>
      </c>
      <c r="K520" s="271">
        <v>0.54500000000000004</v>
      </c>
      <c r="L520" s="271">
        <v>0.37</v>
      </c>
      <c r="M520" s="271">
        <v>0.35</v>
      </c>
      <c r="N520" s="264">
        <f>N519/N518</f>
        <v>0.54467247097844118</v>
      </c>
    </row>
    <row r="521" spans="2:14" x14ac:dyDescent="0.4">
      <c r="B521" s="327"/>
      <c r="C521" s="309" t="s">
        <v>205</v>
      </c>
      <c r="D521" s="50" t="s">
        <v>3</v>
      </c>
      <c r="E521" s="10">
        <v>3727</v>
      </c>
      <c r="F521" s="10">
        <v>1050</v>
      </c>
      <c r="G521" s="221">
        <v>2317</v>
      </c>
      <c r="H521" s="10">
        <v>1598</v>
      </c>
      <c r="I521" s="210">
        <v>756</v>
      </c>
      <c r="J521" s="10">
        <v>69</v>
      </c>
      <c r="K521" s="124">
        <v>733</v>
      </c>
      <c r="L521" s="112">
        <v>557</v>
      </c>
      <c r="M521" s="111">
        <v>458</v>
      </c>
      <c r="N521" s="250">
        <f>SUM(E521:M521)</f>
        <v>11265</v>
      </c>
    </row>
    <row r="522" spans="2:14" x14ac:dyDescent="0.4">
      <c r="B522" s="327"/>
      <c r="C522" s="310"/>
      <c r="D522" s="51" t="s">
        <v>0</v>
      </c>
      <c r="E522" s="11">
        <v>1807</v>
      </c>
      <c r="F522" s="11">
        <v>656</v>
      </c>
      <c r="G522" s="222">
        <v>1129</v>
      </c>
      <c r="H522" s="11">
        <v>1143</v>
      </c>
      <c r="I522" s="211">
        <v>510</v>
      </c>
      <c r="J522" s="11">
        <v>12</v>
      </c>
      <c r="K522" s="114">
        <v>406</v>
      </c>
      <c r="L522" s="115">
        <v>325</v>
      </c>
      <c r="M522" s="118">
        <v>185</v>
      </c>
      <c r="N522" s="198">
        <f>SUM(E522:M522)</f>
        <v>6173</v>
      </c>
    </row>
    <row r="523" spans="2:14" ht="15" thickBot="1" x14ac:dyDescent="0.45">
      <c r="B523" s="327"/>
      <c r="C523" s="310"/>
      <c r="D523" s="16" t="s">
        <v>4</v>
      </c>
      <c r="E523" s="272">
        <v>0.48499999999999999</v>
      </c>
      <c r="F523" s="272">
        <v>0.625</v>
      </c>
      <c r="G523" s="273">
        <v>0.48699999999999999</v>
      </c>
      <c r="H523" s="272">
        <v>0.71499999999999997</v>
      </c>
      <c r="I523" s="274">
        <v>0.67500000000000004</v>
      </c>
      <c r="J523" s="272">
        <f>J522/J521</f>
        <v>0.17391304347826086</v>
      </c>
      <c r="K523" s="275">
        <v>0.55400000000000005</v>
      </c>
      <c r="L523" s="276">
        <v>0.57999999999999996</v>
      </c>
      <c r="M523" s="275">
        <v>0.4</v>
      </c>
      <c r="N523" s="277">
        <f>N522/N521</f>
        <v>0.54798047048379939</v>
      </c>
    </row>
    <row r="524" spans="2:14" x14ac:dyDescent="0.4">
      <c r="B524" s="327"/>
      <c r="C524" s="309" t="s">
        <v>206</v>
      </c>
      <c r="D524" s="50" t="s">
        <v>3</v>
      </c>
      <c r="E524" s="10">
        <v>3755</v>
      </c>
      <c r="F524" s="111">
        <v>1050</v>
      </c>
      <c r="G524" s="112">
        <v>2279</v>
      </c>
      <c r="H524" s="10">
        <v>1524</v>
      </c>
      <c r="I524" s="112">
        <v>704</v>
      </c>
      <c r="J524" s="111">
        <v>81</v>
      </c>
      <c r="K524" s="111">
        <v>424</v>
      </c>
      <c r="L524" s="112">
        <v>701</v>
      </c>
      <c r="M524" s="111">
        <v>381</v>
      </c>
      <c r="N524" s="250">
        <f>SUM(E524:M524)</f>
        <v>10899</v>
      </c>
    </row>
    <row r="525" spans="2:14" x14ac:dyDescent="0.4">
      <c r="B525" s="327"/>
      <c r="C525" s="310"/>
      <c r="D525" s="51" t="s">
        <v>0</v>
      </c>
      <c r="E525" s="11">
        <v>1729</v>
      </c>
      <c r="F525" s="114">
        <v>683</v>
      </c>
      <c r="G525" s="122">
        <v>817</v>
      </c>
      <c r="H525" s="11">
        <v>996</v>
      </c>
      <c r="I525" s="122">
        <v>360</v>
      </c>
      <c r="J525" s="114">
        <v>27</v>
      </c>
      <c r="K525" s="118">
        <v>218</v>
      </c>
      <c r="L525" s="115">
        <v>420</v>
      </c>
      <c r="M525" s="118">
        <v>139</v>
      </c>
      <c r="N525" s="198">
        <f>SUM(E525:M525)</f>
        <v>5389</v>
      </c>
    </row>
    <row r="526" spans="2:14" ht="15" thickBot="1" x14ac:dyDescent="0.45">
      <c r="B526" s="327"/>
      <c r="C526" s="311"/>
      <c r="D526" s="52" t="s">
        <v>4</v>
      </c>
      <c r="E526" s="12">
        <v>0.46</v>
      </c>
      <c r="F526" s="34">
        <v>0.65</v>
      </c>
      <c r="G526" s="94">
        <v>0.35849999999999999</v>
      </c>
      <c r="H526" s="12">
        <v>0.65400000000000003</v>
      </c>
      <c r="I526" s="94">
        <v>0.51100000000000001</v>
      </c>
      <c r="J526" s="34">
        <f>J525/J524</f>
        <v>0.33333333333333331</v>
      </c>
      <c r="K526" s="34">
        <v>0.51400000000000001</v>
      </c>
      <c r="L526" s="94">
        <v>0.59</v>
      </c>
      <c r="M526" s="34">
        <v>0.36</v>
      </c>
      <c r="N526" s="101">
        <f>N525/N524</f>
        <v>0.49444903202128637</v>
      </c>
    </row>
    <row r="527" spans="2:14" x14ac:dyDescent="0.4">
      <c r="B527" s="327"/>
      <c r="C527" s="310" t="s">
        <v>207</v>
      </c>
      <c r="D527" s="17" t="s">
        <v>3</v>
      </c>
      <c r="E527" s="93">
        <v>4012</v>
      </c>
      <c r="F527" s="127">
        <v>1111</v>
      </c>
      <c r="G527" s="128">
        <v>2492</v>
      </c>
      <c r="H527" s="93">
        <v>1517</v>
      </c>
      <c r="I527" s="128">
        <v>650</v>
      </c>
      <c r="J527" s="127">
        <v>62</v>
      </c>
      <c r="K527" s="127">
        <v>892</v>
      </c>
      <c r="L527" s="128">
        <v>759</v>
      </c>
      <c r="M527" s="127">
        <v>576</v>
      </c>
      <c r="N527" s="267">
        <f>SUM(E527:M527)</f>
        <v>12071</v>
      </c>
    </row>
    <row r="528" spans="2:14" x14ac:dyDescent="0.4">
      <c r="B528" s="327"/>
      <c r="C528" s="310"/>
      <c r="D528" s="51" t="s">
        <v>0</v>
      </c>
      <c r="E528" s="11">
        <v>1691</v>
      </c>
      <c r="F528" s="114">
        <v>673</v>
      </c>
      <c r="G528" s="122">
        <v>1047</v>
      </c>
      <c r="H528" s="11">
        <v>1017</v>
      </c>
      <c r="I528" s="122">
        <v>363</v>
      </c>
      <c r="J528" s="114">
        <v>11</v>
      </c>
      <c r="K528" s="118">
        <v>502</v>
      </c>
      <c r="L528" s="115">
        <v>414</v>
      </c>
      <c r="M528" s="118">
        <v>181</v>
      </c>
      <c r="N528" s="198">
        <f>SUM(E528:M528)</f>
        <v>5899</v>
      </c>
    </row>
    <row r="529" spans="2:14" ht="15" thickBot="1" x14ac:dyDescent="0.45">
      <c r="B529" s="327"/>
      <c r="C529" s="311"/>
      <c r="D529" s="16" t="s">
        <v>4</v>
      </c>
      <c r="E529" s="56">
        <v>0.42099999999999999</v>
      </c>
      <c r="F529" s="130">
        <v>0.60599999999999998</v>
      </c>
      <c r="G529" s="131">
        <v>0.42009999999999997</v>
      </c>
      <c r="H529" s="56">
        <v>0.67</v>
      </c>
      <c r="I529" s="131">
        <v>0.55800000000000005</v>
      </c>
      <c r="J529" s="130">
        <f>J528/J527</f>
        <v>0.17741935483870969</v>
      </c>
      <c r="K529" s="130">
        <v>0.56299999999999994</v>
      </c>
      <c r="L529" s="131">
        <v>0.54</v>
      </c>
      <c r="M529" s="130">
        <v>0.31</v>
      </c>
      <c r="N529" s="251">
        <f>N528/N527</f>
        <v>0.48869190622152264</v>
      </c>
    </row>
    <row r="530" spans="2:14" x14ac:dyDescent="0.4">
      <c r="B530" s="327"/>
      <c r="C530" s="309" t="s">
        <v>208</v>
      </c>
      <c r="D530" s="218" t="s">
        <v>5</v>
      </c>
      <c r="E530" s="10">
        <v>1267</v>
      </c>
      <c r="F530" s="10">
        <v>1257</v>
      </c>
      <c r="G530" s="282"/>
      <c r="H530" s="10">
        <v>442</v>
      </c>
      <c r="I530" s="111">
        <v>524</v>
      </c>
      <c r="J530" s="282"/>
      <c r="K530" s="111">
        <v>306</v>
      </c>
      <c r="L530" s="226">
        <v>309</v>
      </c>
      <c r="M530" s="111">
        <v>234</v>
      </c>
      <c r="N530" s="250">
        <f>SUM(E530:M530)</f>
        <v>4339</v>
      </c>
    </row>
    <row r="531" spans="2:14" x14ac:dyDescent="0.4">
      <c r="B531" s="327"/>
      <c r="C531" s="310"/>
      <c r="D531" s="219" t="s">
        <v>0</v>
      </c>
      <c r="E531" s="11">
        <v>576</v>
      </c>
      <c r="F531" s="11">
        <v>714</v>
      </c>
      <c r="G531" s="283"/>
      <c r="H531" s="11">
        <v>358</v>
      </c>
      <c r="I531" s="114">
        <v>316</v>
      </c>
      <c r="J531" s="283"/>
      <c r="K531" s="114">
        <v>157</v>
      </c>
      <c r="L531" s="228">
        <v>210</v>
      </c>
      <c r="M531" s="114">
        <v>57</v>
      </c>
      <c r="N531" s="198">
        <f>SUM(E531:M531)</f>
        <v>2388</v>
      </c>
    </row>
    <row r="532" spans="2:14" ht="15" thickBot="1" x14ac:dyDescent="0.45">
      <c r="B532" s="327"/>
      <c r="C532" s="311"/>
      <c r="D532" s="220" t="s">
        <v>4</v>
      </c>
      <c r="E532" s="229">
        <v>0.45500000000000002</v>
      </c>
      <c r="F532" s="229">
        <v>0.56799999999999995</v>
      </c>
      <c r="G532" s="284"/>
      <c r="H532" s="229">
        <v>0.81</v>
      </c>
      <c r="I532" s="73">
        <v>0.60299999999999998</v>
      </c>
      <c r="J532" s="284"/>
      <c r="K532" s="73">
        <v>0.51300000000000001</v>
      </c>
      <c r="L532" s="230">
        <v>0.67</v>
      </c>
      <c r="M532" s="73">
        <v>0.24</v>
      </c>
      <c r="N532" s="101">
        <f>N531/N530</f>
        <v>0.55035722516708918</v>
      </c>
    </row>
    <row r="533" spans="2:14" x14ac:dyDescent="0.4">
      <c r="B533" s="301" t="s">
        <v>209</v>
      </c>
      <c r="C533" s="302"/>
      <c r="D533" s="195" t="s">
        <v>155</v>
      </c>
      <c r="E533" s="190">
        <f>E518+E521+E524+E527+E530</f>
        <v>15998</v>
      </c>
      <c r="F533" s="190">
        <f t="shared" ref="F533:N533" si="114">F518+F521+F524+F527+F530</f>
        <v>5580</v>
      </c>
      <c r="G533" s="190">
        <f t="shared" si="114"/>
        <v>8954</v>
      </c>
      <c r="H533" s="190">
        <f t="shared" si="114"/>
        <v>6439</v>
      </c>
      <c r="I533" s="190">
        <f t="shared" si="114"/>
        <v>3415</v>
      </c>
      <c r="J533" s="190">
        <f t="shared" si="114"/>
        <v>290</v>
      </c>
      <c r="K533" s="190">
        <f t="shared" si="114"/>
        <v>2779</v>
      </c>
      <c r="L533" s="190">
        <f t="shared" si="114"/>
        <v>2719</v>
      </c>
      <c r="M533" s="190">
        <f t="shared" si="114"/>
        <v>2048</v>
      </c>
      <c r="N533" s="190">
        <f t="shared" si="114"/>
        <v>48222</v>
      </c>
    </row>
    <row r="534" spans="2:14" x14ac:dyDescent="0.4">
      <c r="B534" s="301"/>
      <c r="C534" s="302"/>
      <c r="D534" s="43" t="s">
        <v>0</v>
      </c>
      <c r="E534" s="44">
        <f>E519+E522+E525+E528+E531</f>
        <v>7408</v>
      </c>
      <c r="F534" s="44">
        <f t="shared" ref="F534:N534" si="115">F519+F522+F525+F528+F531</f>
        <v>3419</v>
      </c>
      <c r="G534" s="44">
        <f t="shared" si="115"/>
        <v>3915</v>
      </c>
      <c r="H534" s="44">
        <f t="shared" si="115"/>
        <v>4459</v>
      </c>
      <c r="I534" s="44">
        <f t="shared" si="115"/>
        <v>2089</v>
      </c>
      <c r="J534" s="44">
        <f t="shared" si="115"/>
        <v>81</v>
      </c>
      <c r="K534" s="44">
        <f t="shared" si="115"/>
        <v>1514</v>
      </c>
      <c r="L534" s="44">
        <f t="shared" si="115"/>
        <v>1516</v>
      </c>
      <c r="M534" s="44">
        <f t="shared" si="115"/>
        <v>703</v>
      </c>
      <c r="N534" s="44">
        <f t="shared" si="115"/>
        <v>25104</v>
      </c>
    </row>
    <row r="535" spans="2:14" ht="15" thickBot="1" x14ac:dyDescent="0.45">
      <c r="B535" s="303"/>
      <c r="C535" s="304"/>
      <c r="D535" s="45" t="s">
        <v>4</v>
      </c>
      <c r="E535" s="46">
        <f>E534/E533</f>
        <v>0.46305788223527938</v>
      </c>
      <c r="F535" s="46">
        <f t="shared" ref="F535:N535" si="116">F534/F533</f>
        <v>0.61272401433691759</v>
      </c>
      <c r="G535" s="46">
        <f t="shared" si="116"/>
        <v>0.43723475541657358</v>
      </c>
      <c r="H535" s="46">
        <f t="shared" si="116"/>
        <v>0.69249883522286071</v>
      </c>
      <c r="I535" s="46">
        <f t="shared" si="116"/>
        <v>0.61171303074670569</v>
      </c>
      <c r="J535" s="46">
        <f t="shared" si="116"/>
        <v>0.27931034482758621</v>
      </c>
      <c r="K535" s="46">
        <f t="shared" si="116"/>
        <v>0.54480028787333579</v>
      </c>
      <c r="L535" s="46">
        <f t="shared" si="116"/>
        <v>0.55755792570798091</v>
      </c>
      <c r="M535" s="46">
        <f t="shared" si="116"/>
        <v>0.34326171875</v>
      </c>
      <c r="N535" s="46">
        <f t="shared" si="116"/>
        <v>0.52059226079382859</v>
      </c>
    </row>
    <row r="536" spans="2:14" ht="15" thickBot="1" x14ac:dyDescent="0.45"/>
    <row r="537" spans="2:14" ht="25.8" thickBot="1" x14ac:dyDescent="0.45">
      <c r="B537" s="305" t="s">
        <v>9</v>
      </c>
      <c r="C537" s="306"/>
      <c r="D537" s="38" t="s">
        <v>10</v>
      </c>
      <c r="E537" s="1" t="s">
        <v>2</v>
      </c>
      <c r="F537" s="1" t="s">
        <v>7</v>
      </c>
      <c r="G537" s="39" t="s">
        <v>8</v>
      </c>
      <c r="H537" s="40" t="s">
        <v>14</v>
      </c>
      <c r="I537" s="39" t="s">
        <v>148</v>
      </c>
      <c r="J537" s="40" t="s">
        <v>6</v>
      </c>
      <c r="K537" s="40" t="s">
        <v>12</v>
      </c>
      <c r="L537" s="39" t="s">
        <v>13</v>
      </c>
      <c r="M537" s="98" t="s">
        <v>17</v>
      </c>
      <c r="N537" s="92" t="s">
        <v>1</v>
      </c>
    </row>
    <row r="538" spans="2:14" x14ac:dyDescent="0.4">
      <c r="B538" s="326" t="s">
        <v>210</v>
      </c>
      <c r="C538" s="309" t="s">
        <v>212</v>
      </c>
      <c r="D538" s="17" t="s">
        <v>3</v>
      </c>
      <c r="E538" s="148">
        <v>2739</v>
      </c>
      <c r="F538" s="135"/>
      <c r="G538" s="148">
        <v>2615</v>
      </c>
      <c r="H538" s="148">
        <v>980</v>
      </c>
      <c r="I538" s="135"/>
      <c r="J538" s="148">
        <v>65</v>
      </c>
      <c r="K538" s="148">
        <v>433</v>
      </c>
      <c r="L538" s="148">
        <v>201</v>
      </c>
      <c r="M538" s="148">
        <v>201</v>
      </c>
      <c r="N538" s="262">
        <f>SUM(E538:M538)</f>
        <v>7234</v>
      </c>
    </row>
    <row r="539" spans="2:14" x14ac:dyDescent="0.4">
      <c r="B539" s="327"/>
      <c r="C539" s="310"/>
      <c r="D539" s="51" t="s">
        <v>0</v>
      </c>
      <c r="E539" s="107">
        <v>1185</v>
      </c>
      <c r="F539" s="136"/>
      <c r="G539" s="107">
        <v>1216</v>
      </c>
      <c r="H539" s="107">
        <v>649</v>
      </c>
      <c r="I539" s="136"/>
      <c r="J539" s="107">
        <v>16</v>
      </c>
      <c r="K539" s="107">
        <v>219</v>
      </c>
      <c r="L539" s="107">
        <v>74</v>
      </c>
      <c r="M539" s="107">
        <v>80</v>
      </c>
      <c r="N539" s="263">
        <f>SUM(E539:M539)</f>
        <v>3439</v>
      </c>
    </row>
    <row r="540" spans="2:14" ht="15" thickBot="1" x14ac:dyDescent="0.45">
      <c r="B540" s="327"/>
      <c r="C540" s="311"/>
      <c r="D540" s="52" t="s">
        <v>4</v>
      </c>
      <c r="E540" s="271">
        <v>0.433</v>
      </c>
      <c r="F540" s="281"/>
      <c r="G540" s="271">
        <v>0.46500000000000002</v>
      </c>
      <c r="H540" s="271">
        <v>0.66200000000000003</v>
      </c>
      <c r="I540" s="281"/>
      <c r="J540" s="271">
        <f>J539/J538</f>
        <v>0.24615384615384617</v>
      </c>
      <c r="K540" s="271">
        <v>0.50600000000000001</v>
      </c>
      <c r="L540" s="271">
        <v>0.36</v>
      </c>
      <c r="M540" s="271">
        <v>0.4</v>
      </c>
      <c r="N540" s="264">
        <f>N539/N538</f>
        <v>0.47539397290572299</v>
      </c>
    </row>
    <row r="541" spans="2:14" x14ac:dyDescent="0.4">
      <c r="B541" s="327"/>
      <c r="C541" s="309" t="s">
        <v>213</v>
      </c>
      <c r="D541" s="50" t="s">
        <v>3</v>
      </c>
      <c r="E541" s="10">
        <v>3697</v>
      </c>
      <c r="F541" s="10">
        <v>1390</v>
      </c>
      <c r="G541" s="221">
        <v>2333</v>
      </c>
      <c r="H541" s="10">
        <v>1327</v>
      </c>
      <c r="I541" s="210">
        <v>547</v>
      </c>
      <c r="J541" s="10">
        <v>58</v>
      </c>
      <c r="K541" s="124">
        <v>717</v>
      </c>
      <c r="L541" s="112">
        <v>535</v>
      </c>
      <c r="M541" s="111">
        <v>481</v>
      </c>
      <c r="N541" s="250">
        <f>SUM(E541:M541)</f>
        <v>11085</v>
      </c>
    </row>
    <row r="542" spans="2:14" x14ac:dyDescent="0.4">
      <c r="B542" s="327"/>
      <c r="C542" s="310"/>
      <c r="D542" s="51" t="s">
        <v>0</v>
      </c>
      <c r="E542" s="11">
        <v>1619</v>
      </c>
      <c r="F542" s="11">
        <v>755</v>
      </c>
      <c r="G542" s="222">
        <v>1004</v>
      </c>
      <c r="H542" s="11">
        <v>916</v>
      </c>
      <c r="I542" s="211">
        <v>320</v>
      </c>
      <c r="J542" s="11">
        <v>18</v>
      </c>
      <c r="K542" s="114">
        <v>386</v>
      </c>
      <c r="L542" s="115">
        <v>276</v>
      </c>
      <c r="M542" s="118">
        <v>130</v>
      </c>
      <c r="N542" s="198">
        <f>SUM(E542:M542)</f>
        <v>5424</v>
      </c>
    </row>
    <row r="543" spans="2:14" ht="15" thickBot="1" x14ac:dyDescent="0.45">
      <c r="B543" s="327"/>
      <c r="C543" s="310"/>
      <c r="D543" s="16" t="s">
        <v>4</v>
      </c>
      <c r="E543" s="272">
        <v>0.438</v>
      </c>
      <c r="F543" s="272">
        <v>0.54300000000000004</v>
      </c>
      <c r="G543" s="273">
        <v>0.43030000000000002</v>
      </c>
      <c r="H543" s="272">
        <v>0.69</v>
      </c>
      <c r="I543" s="274">
        <v>0.58499999999999996</v>
      </c>
      <c r="J543" s="272">
        <f>J542/J541</f>
        <v>0.31034482758620691</v>
      </c>
      <c r="K543" s="275">
        <v>0.53800000000000003</v>
      </c>
      <c r="L543" s="276">
        <v>0.51</v>
      </c>
      <c r="M543" s="275">
        <v>0.27</v>
      </c>
      <c r="N543" s="277">
        <f>N542/N541</f>
        <v>0.48930987821380245</v>
      </c>
    </row>
    <row r="544" spans="2:14" x14ac:dyDescent="0.4">
      <c r="B544" s="327"/>
      <c r="C544" s="309" t="s">
        <v>214</v>
      </c>
      <c r="D544" s="50" t="s">
        <v>3</v>
      </c>
      <c r="E544" s="10">
        <v>3591</v>
      </c>
      <c r="F544" s="111">
        <v>1206</v>
      </c>
      <c r="G544" s="112">
        <v>2302</v>
      </c>
      <c r="H544" s="10">
        <v>1279</v>
      </c>
      <c r="I544" s="112">
        <v>552</v>
      </c>
      <c r="J544" s="111">
        <v>57</v>
      </c>
      <c r="K544" s="111">
        <v>774</v>
      </c>
      <c r="L544" s="112">
        <v>564</v>
      </c>
      <c r="M544" s="111">
        <v>212</v>
      </c>
      <c r="N544" s="250">
        <f>SUM(E544:M544)</f>
        <v>10537</v>
      </c>
    </row>
    <row r="545" spans="2:14" x14ac:dyDescent="0.4">
      <c r="B545" s="327"/>
      <c r="C545" s="310"/>
      <c r="D545" s="51" t="s">
        <v>0</v>
      </c>
      <c r="E545" s="11">
        <v>1550</v>
      </c>
      <c r="F545" s="114">
        <v>622</v>
      </c>
      <c r="G545" s="122">
        <v>937</v>
      </c>
      <c r="H545" s="11">
        <v>904</v>
      </c>
      <c r="I545" s="122">
        <v>302</v>
      </c>
      <c r="J545" s="114">
        <v>16</v>
      </c>
      <c r="K545" s="118">
        <v>408</v>
      </c>
      <c r="L545" s="115">
        <v>370</v>
      </c>
      <c r="M545" s="118">
        <v>99</v>
      </c>
      <c r="N545" s="198">
        <f>SUM(E545:M545)</f>
        <v>5208</v>
      </c>
    </row>
    <row r="546" spans="2:14" ht="15" thickBot="1" x14ac:dyDescent="0.45">
      <c r="B546" s="327"/>
      <c r="C546" s="311"/>
      <c r="D546" s="52" t="s">
        <v>4</v>
      </c>
      <c r="E546" s="12">
        <v>0.432</v>
      </c>
      <c r="F546" s="34">
        <v>0.51600000000000001</v>
      </c>
      <c r="G546" s="94">
        <v>0.40699999999999997</v>
      </c>
      <c r="H546" s="12">
        <v>0.70699999999999996</v>
      </c>
      <c r="I546" s="94">
        <v>0.54700000000000004</v>
      </c>
      <c r="J546" s="34">
        <f>J545/J544</f>
        <v>0.2807017543859649</v>
      </c>
      <c r="K546" s="34">
        <v>0.52700000000000002</v>
      </c>
      <c r="L546" s="94">
        <v>0.65</v>
      </c>
      <c r="M546" s="34">
        <v>0.47</v>
      </c>
      <c r="N546" s="101">
        <f>N545/N544</f>
        <v>0.49425832779728573</v>
      </c>
    </row>
    <row r="547" spans="2:14" x14ac:dyDescent="0.4">
      <c r="B547" s="327"/>
      <c r="C547" s="310" t="s">
        <v>215</v>
      </c>
      <c r="D547" s="17" t="s">
        <v>3</v>
      </c>
      <c r="E547" s="93">
        <v>3585</v>
      </c>
      <c r="F547" s="127">
        <v>1256</v>
      </c>
      <c r="G547" s="128">
        <v>2255</v>
      </c>
      <c r="H547" s="93">
        <v>1315</v>
      </c>
      <c r="I547" s="128">
        <v>598</v>
      </c>
      <c r="J547" s="127">
        <v>67</v>
      </c>
      <c r="K547" s="127">
        <v>636</v>
      </c>
      <c r="L547" s="128">
        <v>555</v>
      </c>
      <c r="M547" s="127">
        <v>410</v>
      </c>
      <c r="N547" s="267">
        <f>SUM(E547:M547)</f>
        <v>10677</v>
      </c>
    </row>
    <row r="548" spans="2:14" x14ac:dyDescent="0.4">
      <c r="B548" s="327"/>
      <c r="C548" s="310"/>
      <c r="D548" s="51" t="s">
        <v>0</v>
      </c>
      <c r="E548" s="11">
        <v>1574</v>
      </c>
      <c r="F548" s="114">
        <v>760</v>
      </c>
      <c r="G548" s="122">
        <v>1066</v>
      </c>
      <c r="H548" s="11">
        <v>978</v>
      </c>
      <c r="I548" s="122">
        <v>371</v>
      </c>
      <c r="J548" s="114">
        <v>21</v>
      </c>
      <c r="K548" s="118">
        <v>367</v>
      </c>
      <c r="L548" s="115">
        <v>370</v>
      </c>
      <c r="M548" s="118">
        <v>149</v>
      </c>
      <c r="N548" s="198">
        <f>SUM(E548:M548)</f>
        <v>5656</v>
      </c>
    </row>
    <row r="549" spans="2:14" ht="15" thickBot="1" x14ac:dyDescent="0.45">
      <c r="B549" s="327"/>
      <c r="C549" s="311"/>
      <c r="D549" s="16" t="s">
        <v>4</v>
      </c>
      <c r="E549" s="56">
        <v>0.439</v>
      </c>
      <c r="F549" s="130">
        <v>0.60499999999999998</v>
      </c>
      <c r="G549" s="131">
        <v>0.47270000000000001</v>
      </c>
      <c r="H549" s="56">
        <v>0.74399999999999999</v>
      </c>
      <c r="I549" s="131">
        <v>0.62</v>
      </c>
      <c r="J549" s="130">
        <f>J548/J547</f>
        <v>0.31343283582089554</v>
      </c>
      <c r="K549" s="130">
        <v>0.57699999999999996</v>
      </c>
      <c r="L549" s="131">
        <v>0.66</v>
      </c>
      <c r="M549" s="130">
        <v>0.36</v>
      </c>
      <c r="N549" s="251">
        <f>N548/N547</f>
        <v>0.52973681745808743</v>
      </c>
    </row>
    <row r="550" spans="2:14" x14ac:dyDescent="0.4">
      <c r="B550" s="327"/>
      <c r="C550" s="328" t="s">
        <v>216</v>
      </c>
      <c r="D550" s="285" t="s">
        <v>5</v>
      </c>
      <c r="E550" s="286">
        <v>3254</v>
      </c>
      <c r="F550" s="286">
        <v>1206</v>
      </c>
      <c r="G550" s="287">
        <v>2103</v>
      </c>
      <c r="H550" s="286">
        <v>1125</v>
      </c>
      <c r="I550" s="288">
        <v>505</v>
      </c>
      <c r="J550" s="287">
        <v>60</v>
      </c>
      <c r="K550" s="288">
        <v>576</v>
      </c>
      <c r="L550" s="289">
        <v>542</v>
      </c>
      <c r="M550" s="288">
        <v>315</v>
      </c>
      <c r="N550" s="290">
        <f>SUM(E550:M550)</f>
        <v>9686</v>
      </c>
    </row>
    <row r="551" spans="2:14" x14ac:dyDescent="0.4">
      <c r="B551" s="327"/>
      <c r="C551" s="329"/>
      <c r="D551" s="291" t="s">
        <v>0</v>
      </c>
      <c r="E551" s="278">
        <v>1265</v>
      </c>
      <c r="F551" s="278">
        <v>709</v>
      </c>
      <c r="G551" s="292">
        <v>946</v>
      </c>
      <c r="H551" s="278">
        <v>813</v>
      </c>
      <c r="I551" s="279">
        <v>282</v>
      </c>
      <c r="J551" s="292">
        <v>18</v>
      </c>
      <c r="K551" s="279">
        <v>308</v>
      </c>
      <c r="L551" s="293">
        <v>291</v>
      </c>
      <c r="M551" s="279">
        <v>106</v>
      </c>
      <c r="N551" s="280">
        <f>SUM(E551:M551)</f>
        <v>4738</v>
      </c>
    </row>
    <row r="552" spans="2:14" ht="15" thickBot="1" x14ac:dyDescent="0.45">
      <c r="B552" s="327"/>
      <c r="C552" s="330"/>
      <c r="D552" s="294" t="s">
        <v>4</v>
      </c>
      <c r="E552" s="295">
        <v>0.38900000000000001</v>
      </c>
      <c r="F552" s="295">
        <v>0.58799999999999997</v>
      </c>
      <c r="G552" s="296">
        <v>0.44979999999999998</v>
      </c>
      <c r="H552" s="295">
        <v>0.72299999999999998</v>
      </c>
      <c r="I552" s="297">
        <v>0.55800000000000005</v>
      </c>
      <c r="J552" s="296">
        <f>J551/J550</f>
        <v>0.3</v>
      </c>
      <c r="K552" s="297">
        <v>0.53500000000000003</v>
      </c>
      <c r="L552" s="298">
        <v>0.53</v>
      </c>
      <c r="M552" s="297">
        <v>0.34</v>
      </c>
      <c r="N552" s="299">
        <f>N551/N550</f>
        <v>0.48915961181086104</v>
      </c>
    </row>
    <row r="553" spans="2:14" x14ac:dyDescent="0.4">
      <c r="B553" s="301" t="s">
        <v>211</v>
      </c>
      <c r="C553" s="302"/>
      <c r="D553" s="195" t="s">
        <v>155</v>
      </c>
      <c r="E553" s="190">
        <f>E538+E541+E544+E547+E550</f>
        <v>16866</v>
      </c>
      <c r="F553" s="190">
        <f t="shared" ref="F553:N553" si="117">F538+F541+F544+F547+F550</f>
        <v>5058</v>
      </c>
      <c r="G553" s="190">
        <f t="shared" si="117"/>
        <v>11608</v>
      </c>
      <c r="H553" s="190">
        <f t="shared" si="117"/>
        <v>6026</v>
      </c>
      <c r="I553" s="190">
        <f t="shared" si="117"/>
        <v>2202</v>
      </c>
      <c r="J553" s="190">
        <f t="shared" si="117"/>
        <v>307</v>
      </c>
      <c r="K553" s="190">
        <f t="shared" si="117"/>
        <v>3136</v>
      </c>
      <c r="L553" s="190">
        <f t="shared" si="117"/>
        <v>2397</v>
      </c>
      <c r="M553" s="190">
        <f t="shared" si="117"/>
        <v>1619</v>
      </c>
      <c r="N553" s="190">
        <f t="shared" si="117"/>
        <v>49219</v>
      </c>
    </row>
    <row r="554" spans="2:14" x14ac:dyDescent="0.4">
      <c r="B554" s="301"/>
      <c r="C554" s="302"/>
      <c r="D554" s="43" t="s">
        <v>0</v>
      </c>
      <c r="E554" s="44">
        <f>E539+E542+E545+E548+E551</f>
        <v>7193</v>
      </c>
      <c r="F554" s="44">
        <f t="shared" ref="F554:N554" si="118">F539+F542+F545+F548+F551</f>
        <v>2846</v>
      </c>
      <c r="G554" s="44">
        <f t="shared" si="118"/>
        <v>5169</v>
      </c>
      <c r="H554" s="44">
        <f t="shared" si="118"/>
        <v>4260</v>
      </c>
      <c r="I554" s="44">
        <f t="shared" si="118"/>
        <v>1275</v>
      </c>
      <c r="J554" s="44">
        <f t="shared" si="118"/>
        <v>89</v>
      </c>
      <c r="K554" s="44">
        <f t="shared" si="118"/>
        <v>1688</v>
      </c>
      <c r="L554" s="44">
        <f t="shared" si="118"/>
        <v>1381</v>
      </c>
      <c r="M554" s="44">
        <f t="shared" si="118"/>
        <v>564</v>
      </c>
      <c r="N554" s="44">
        <f t="shared" si="118"/>
        <v>24465</v>
      </c>
    </row>
    <row r="555" spans="2:14" ht="15" thickBot="1" x14ac:dyDescent="0.45">
      <c r="B555" s="303"/>
      <c r="C555" s="304"/>
      <c r="D555" s="45" t="s">
        <v>4</v>
      </c>
      <c r="E555" s="300">
        <f>E554/E553</f>
        <v>0.42647930748250917</v>
      </c>
      <c r="F555" s="300">
        <f t="shared" ref="F555:N555" si="119">F554/F553</f>
        <v>0.56267299327797549</v>
      </c>
      <c r="G555" s="300">
        <f t="shared" si="119"/>
        <v>0.44529634734665746</v>
      </c>
      <c r="H555" s="300">
        <f t="shared" si="119"/>
        <v>0.70693660803186198</v>
      </c>
      <c r="I555" s="300">
        <f t="shared" si="119"/>
        <v>0.57901907356948223</v>
      </c>
      <c r="J555" s="300">
        <f t="shared" si="119"/>
        <v>0.28990228013029318</v>
      </c>
      <c r="K555" s="300">
        <f t="shared" si="119"/>
        <v>0.53826530612244894</v>
      </c>
      <c r="L555" s="300">
        <f t="shared" si="119"/>
        <v>0.57613683771380897</v>
      </c>
      <c r="M555" s="300">
        <f t="shared" si="119"/>
        <v>0.34836318715256331</v>
      </c>
      <c r="N555" s="300">
        <f t="shared" si="119"/>
        <v>0.49706414189642212</v>
      </c>
    </row>
  </sheetData>
  <mergeCells count="221">
    <mergeCell ref="B553:C555"/>
    <mergeCell ref="B517:C517"/>
    <mergeCell ref="B518:B532"/>
    <mergeCell ref="C518:C520"/>
    <mergeCell ref="C521:C523"/>
    <mergeCell ref="C524:C526"/>
    <mergeCell ref="C527:C529"/>
    <mergeCell ref="C530:C532"/>
    <mergeCell ref="B533:C535"/>
    <mergeCell ref="B537:C537"/>
    <mergeCell ref="B442:C442"/>
    <mergeCell ref="B443:B454"/>
    <mergeCell ref="C443:C445"/>
    <mergeCell ref="C446:C448"/>
    <mergeCell ref="C449:C451"/>
    <mergeCell ref="C452:C454"/>
    <mergeCell ref="B455:C457"/>
    <mergeCell ref="B500:C500"/>
    <mergeCell ref="B538:B552"/>
    <mergeCell ref="C538:C540"/>
    <mergeCell ref="C541:C543"/>
    <mergeCell ref="C544:C546"/>
    <mergeCell ref="C547:C549"/>
    <mergeCell ref="C550:C552"/>
    <mergeCell ref="B501:B512"/>
    <mergeCell ref="C501:C503"/>
    <mergeCell ref="C504:C506"/>
    <mergeCell ref="C507:C509"/>
    <mergeCell ref="C510:C512"/>
    <mergeCell ref="B513:C515"/>
    <mergeCell ref="B417:C419"/>
    <mergeCell ref="B438:C440"/>
    <mergeCell ref="C469:C471"/>
    <mergeCell ref="B459:C459"/>
    <mergeCell ref="B460:B474"/>
    <mergeCell ref="C460:C462"/>
    <mergeCell ref="C463:C465"/>
    <mergeCell ref="C466:C468"/>
    <mergeCell ref="C472:C474"/>
    <mergeCell ref="B480:C480"/>
    <mergeCell ref="B481:B495"/>
    <mergeCell ref="C481:C483"/>
    <mergeCell ref="C484:C486"/>
    <mergeCell ref="C487:C489"/>
    <mergeCell ref="C490:C492"/>
    <mergeCell ref="C493:C495"/>
    <mergeCell ref="B496:C498"/>
    <mergeCell ref="B475:C477"/>
    <mergeCell ref="B422:C422"/>
    <mergeCell ref="B423:B437"/>
    <mergeCell ref="C423:C425"/>
    <mergeCell ref="C426:C428"/>
    <mergeCell ref="C429:C431"/>
    <mergeCell ref="C432:C434"/>
    <mergeCell ref="C435:C437"/>
    <mergeCell ref="B381:B395"/>
    <mergeCell ref="C381:C383"/>
    <mergeCell ref="C384:C386"/>
    <mergeCell ref="C387:C389"/>
    <mergeCell ref="C390:C392"/>
    <mergeCell ref="C393:C395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319:C319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(26년4월27일주)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2026-05-07T04:22:01Z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