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7월17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6" i="9" l="1"/>
  <c r="K135" i="9"/>
  <c r="L126" i="9"/>
  <c r="L123" i="9"/>
  <c r="L120" i="9"/>
  <c r="J136" i="9"/>
  <c r="J137" i="9" s="1"/>
  <c r="I136" i="9"/>
  <c r="I137" i="9" s="1"/>
  <c r="H136" i="9"/>
  <c r="H137" i="9" s="1"/>
  <c r="G136" i="9"/>
  <c r="G137" i="9" s="1"/>
  <c r="F136" i="9"/>
  <c r="F137" i="9" s="1"/>
  <c r="E136" i="9"/>
  <c r="E137" i="9" s="1"/>
  <c r="D136" i="9"/>
  <c r="J135" i="9"/>
  <c r="I135" i="9"/>
  <c r="H135" i="9"/>
  <c r="G135" i="9"/>
  <c r="F135" i="9"/>
  <c r="E135" i="9"/>
  <c r="D135" i="9"/>
  <c r="L127" i="9"/>
  <c r="L124" i="9"/>
  <c r="L121" i="9"/>
  <c r="L136" i="9" l="1"/>
  <c r="L137" i="9" s="1"/>
  <c r="L135" i="9"/>
  <c r="L128" i="9"/>
  <c r="L125" i="9"/>
  <c r="L122" i="9"/>
  <c r="D137" i="9"/>
  <c r="L113" i="9" l="1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<sst xmlns="http://schemas.openxmlformats.org/spreadsheetml/2006/main" count="251" uniqueCount="65">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</sst>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9" fontId="3" fillId="5" borderId="7" xfId="1" applyNumberFormat="1" applyFont="1" applyFill="1" applyBorder="1">
      <alignment vertical="center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41" fontId="9" fillId="0" borderId="0" xfId="0" applyNumberFormat="1" applyFont="1">
      <alignment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47" xfId="2" applyFont="1" applyFill="1" applyBorder="1">
      <alignment vertical="center"/>
    </xf>
    <xf numFmtId="41" fontId="7" fillId="7" borderId="20" xfId="2" applyFont="1" applyFill="1" applyBorder="1" applyAlignment="1">
      <alignment vertical="center" wrapText="1"/>
    </xf>
    <xf numFmtId="41" fontId="10" fillId="7" borderId="48" xfId="2" applyFont="1" applyFill="1" applyBorder="1" applyAlignment="1">
      <alignment horizontal="center" vertical="center" wrapText="1"/>
    </xf>
    <xf numFmtId="41" fontId="7" fillId="7" borderId="31" xfId="2" applyFont="1" applyFill="1" applyBorder="1" applyAlignment="1">
      <alignment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8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41" fontId="11" fillId="7" borderId="24" xfId="2" applyFont="1" applyFill="1" applyBorder="1" applyAlignment="1">
      <alignment horizontal="center" vertical="center" wrapText="1"/>
    </xf>
    <xf numFmtId="41" fontId="8" fillId="7" borderId="9" xfId="2" applyFont="1" applyFill="1" applyBorder="1" applyAlignment="1">
      <alignment vertical="center" wrapText="1"/>
    </xf>
    <xf numFmtId="41" fontId="8" fillId="7" borderId="41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 wrapText="1"/>
    </xf>
    <xf numFmtId="9" fontId="3" fillId="7" borderId="12" xfId="1" applyNumberFormat="1" applyFont="1" applyFill="1" applyBorder="1" applyAlignment="1">
      <alignment horizontal="right" vertical="center"/>
    </xf>
    <xf numFmtId="9" fontId="3" fillId="7" borderId="21" xfId="1" applyNumberFormat="1" applyFont="1" applyFill="1" applyBorder="1" applyAlignment="1">
      <alignment horizontal="right" vertical="center" wrapText="1"/>
    </xf>
    <xf numFmtId="9" fontId="10" fillId="7" borderId="18" xfId="0" applyNumberFormat="1" applyFont="1" applyFill="1" applyBorder="1" applyAlignment="1">
      <alignment horizontal="right" vertical="center" wrapText="1"/>
    </xf>
    <xf numFmtId="9" fontId="3" fillId="7" borderId="32" xfId="1" applyNumberFormat="1" applyFont="1" applyFill="1" applyBorder="1" applyAlignment="1">
      <alignment horizontal="right" vertical="center"/>
    </xf>
    <xf numFmtId="9" fontId="3" fillId="7" borderId="4" xfId="1" applyNumberFormat="1" applyFont="1" applyFill="1" applyBorder="1" applyAlignment="1">
      <alignment horizontal="right" vertical="center" wrapText="1"/>
    </xf>
    <xf numFmtId="9" fontId="3" fillId="7" borderId="25" xfId="1" applyNumberFormat="1" applyFont="1" applyFill="1" applyBorder="1" applyAlignment="1">
      <alignment horizontal="right" vertical="center" wrapText="1"/>
    </xf>
    <xf numFmtId="9" fontId="3" fillId="7" borderId="4" xfId="1" applyNumberFormat="1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abSelected="1" topLeftCell="A118" workbookViewId="0">
      <selection activeCell="D140" sqref="D140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18" t="s">
        <v>11</v>
      </c>
      <c r="B1" s="219"/>
      <c r="C1" s="219"/>
      <c r="D1" s="220" t="s">
        <v>50</v>
      </c>
      <c r="E1" s="221"/>
      <c r="F1" s="221"/>
      <c r="G1" s="221"/>
      <c r="H1" s="221"/>
      <c r="I1" s="221"/>
      <c r="J1" s="221"/>
      <c r="K1" s="222"/>
      <c r="L1" s="124" t="s">
        <v>43</v>
      </c>
    </row>
    <row r="2" spans="1:12" ht="35.4" customHeight="1" thickBot="1" x14ac:dyDescent="0.45">
      <c r="A2" s="195" t="s">
        <v>9</v>
      </c>
      <c r="B2" s="196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04" t="s">
        <v>39</v>
      </c>
      <c r="B3" s="203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05"/>
      <c r="B4" s="201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05"/>
      <c r="B5" s="202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05"/>
      <c r="B6" s="200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7">
        <f>SUM(D6:K6)</f>
        <v>8252</v>
      </c>
    </row>
    <row r="7" spans="1:12" x14ac:dyDescent="0.4">
      <c r="A7" s="205"/>
      <c r="B7" s="201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8">
        <f>SUM(D7:K7)</f>
        <v>4816</v>
      </c>
    </row>
    <row r="8" spans="1:12" ht="15" thickBot="1" x14ac:dyDescent="0.45">
      <c r="A8" s="205"/>
      <c r="B8" s="201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05"/>
      <c r="B9" s="203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05"/>
      <c r="B10" s="201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05"/>
      <c r="B11" s="202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05"/>
      <c r="B12" s="203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05"/>
      <c r="B13" s="201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05"/>
      <c r="B14" s="202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05"/>
      <c r="B15" s="203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05"/>
      <c r="B16" s="201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06"/>
      <c r="B17" s="202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10" t="s">
        <v>36</v>
      </c>
      <c r="B18" s="211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10"/>
      <c r="B19" s="211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12"/>
      <c r="B20" s="213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195" t="s">
        <v>9</v>
      </c>
      <c r="B22" s="196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04" t="s">
        <v>37</v>
      </c>
      <c r="B23" s="203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05"/>
      <c r="B24" s="201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05"/>
      <c r="B25" s="202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05"/>
      <c r="B26" s="200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05"/>
      <c r="B27" s="201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05"/>
      <c r="B28" s="201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05"/>
      <c r="B29" s="203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05"/>
      <c r="B30" s="201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05"/>
      <c r="B31" s="202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05"/>
      <c r="B32" s="203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05"/>
      <c r="B33" s="201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05"/>
      <c r="B34" s="202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05"/>
      <c r="B35" s="207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05"/>
      <c r="B36" s="208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06"/>
      <c r="B37" s="209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191" t="s">
        <v>38</v>
      </c>
      <c r="B38" s="192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191"/>
      <c r="B39" s="192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193"/>
      <c r="B40" s="194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195" t="s">
        <v>9</v>
      </c>
      <c r="B42" s="196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04" t="s">
        <v>42</v>
      </c>
      <c r="B43" s="203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05"/>
      <c r="B44" s="201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05"/>
      <c r="B45" s="202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05"/>
      <c r="B46" s="200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05"/>
      <c r="B47" s="201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05"/>
      <c r="B48" s="201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05"/>
      <c r="B49" s="203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05"/>
      <c r="B50" s="201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05"/>
      <c r="B51" s="202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05"/>
      <c r="B52" s="203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05"/>
      <c r="B53" s="201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05"/>
      <c r="B54" s="202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05"/>
      <c r="B55" s="203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05"/>
      <c r="B56" s="201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06"/>
      <c r="B57" s="202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191" t="s">
        <v>38</v>
      </c>
      <c r="B58" s="192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191"/>
      <c r="B59" s="192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193"/>
      <c r="B60" s="194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195" t="s">
        <v>9</v>
      </c>
      <c r="B62" s="196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14" t="s">
        <v>40</v>
      </c>
      <c r="B63" s="203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05"/>
      <c r="B64" s="201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05"/>
      <c r="B65" s="202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05"/>
      <c r="B66" s="200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05"/>
      <c r="B67" s="201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05"/>
      <c r="B68" s="201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05"/>
      <c r="B69" s="203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05"/>
      <c r="B70" s="201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05"/>
      <c r="B71" s="202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05"/>
      <c r="B72" s="200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05"/>
      <c r="B73" s="201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06"/>
      <c r="B74" s="202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191" t="s">
        <v>38</v>
      </c>
      <c r="B75" s="192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191"/>
      <c r="B76" s="192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193"/>
      <c r="B77" s="194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195" t="s">
        <v>9</v>
      </c>
      <c r="B79" s="196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04" t="s">
        <v>44</v>
      </c>
      <c r="B80" s="203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05"/>
      <c r="B81" s="201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05"/>
      <c r="B82" s="202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05"/>
      <c r="B83" s="200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05"/>
      <c r="B84" s="201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05"/>
      <c r="B85" s="201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05"/>
      <c r="B86" s="203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05"/>
      <c r="B87" s="201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05"/>
      <c r="B88" s="202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05"/>
      <c r="B89" s="203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05"/>
      <c r="B90" s="201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05"/>
      <c r="B91" s="202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05"/>
      <c r="B92" s="203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05"/>
      <c r="B93" s="201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06"/>
      <c r="B94" s="201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15" t="s">
        <v>38</v>
      </c>
      <c r="B95" s="216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191"/>
      <c r="B96" s="192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193"/>
      <c r="B97" s="194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195" t="s">
        <v>9</v>
      </c>
      <c r="B99" s="196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197" t="s">
        <v>51</v>
      </c>
      <c r="B100" s="200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198"/>
      <c r="B101" s="201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198"/>
      <c r="B102" s="202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198"/>
      <c r="B103" s="200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198"/>
      <c r="B104" s="201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198"/>
      <c r="B105" s="201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198"/>
      <c r="B106" s="203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198"/>
      <c r="B107" s="201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198"/>
      <c r="B108" s="202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198"/>
      <c r="B109" s="203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198"/>
      <c r="B110" s="201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198"/>
      <c r="B111" s="202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198"/>
      <c r="B112" s="203" t="s">
        <v>56</v>
      </c>
      <c r="C112" s="36" t="s">
        <v>5</v>
      </c>
      <c r="D112" s="13">
        <v>2852</v>
      </c>
      <c r="E112" s="189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198"/>
      <c r="B113" s="201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199"/>
      <c r="B114" s="202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90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191" t="s">
        <v>38</v>
      </c>
      <c r="B115" s="192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191"/>
      <c r="B116" s="192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193"/>
      <c r="B117" s="194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195" t="s">
        <v>9</v>
      </c>
      <c r="B119" s="196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197" t="s">
        <v>57</v>
      </c>
      <c r="B120" s="200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198"/>
      <c r="B121" s="201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198"/>
      <c r="B122" s="202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198"/>
      <c r="B123" s="200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198"/>
      <c r="B124" s="201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198"/>
      <c r="B125" s="201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198"/>
      <c r="B126" s="223" t="s">
        <v>60</v>
      </c>
      <c r="C126" s="224" t="s">
        <v>5</v>
      </c>
      <c r="D126" s="225">
        <v>3022</v>
      </c>
      <c r="E126" s="226">
        <v>1060</v>
      </c>
      <c r="F126" s="227">
        <v>1217</v>
      </c>
      <c r="G126" s="228">
        <v>1358</v>
      </c>
      <c r="H126" s="229">
        <v>103</v>
      </c>
      <c r="I126" s="230">
        <v>609</v>
      </c>
      <c r="J126" s="230">
        <v>208</v>
      </c>
      <c r="K126" s="230">
        <v>264</v>
      </c>
      <c r="L126" s="231">
        <f>SUM(D126:K126)</f>
        <v>7841</v>
      </c>
    </row>
    <row r="127" spans="1:12" x14ac:dyDescent="0.4">
      <c r="A127" s="198"/>
      <c r="B127" s="232"/>
      <c r="C127" s="233" t="s">
        <v>0</v>
      </c>
      <c r="D127" s="234">
        <v>1709</v>
      </c>
      <c r="E127" s="235">
        <v>675</v>
      </c>
      <c r="F127" s="236">
        <v>672</v>
      </c>
      <c r="G127" s="237">
        <v>992</v>
      </c>
      <c r="H127" s="235">
        <v>40</v>
      </c>
      <c r="I127" s="238">
        <v>320</v>
      </c>
      <c r="J127" s="238">
        <v>161</v>
      </c>
      <c r="K127" s="238">
        <v>125</v>
      </c>
      <c r="L127" s="239">
        <f>SUM(D127:K127)</f>
        <v>4694</v>
      </c>
    </row>
    <row r="128" spans="1:12" ht="15" thickBot="1" x14ac:dyDescent="0.45">
      <c r="A128" s="198"/>
      <c r="B128" s="240"/>
      <c r="C128" s="241" t="s">
        <v>4</v>
      </c>
      <c r="D128" s="242">
        <v>0.56599999999999995</v>
      </c>
      <c r="E128" s="243">
        <v>0.63700000000000001</v>
      </c>
      <c r="F128" s="244">
        <v>0.55200000000000005</v>
      </c>
      <c r="G128" s="245">
        <v>0.73</v>
      </c>
      <c r="H128" s="246">
        <v>0.38800000000000001</v>
      </c>
      <c r="I128" s="247">
        <v>0.52500000000000002</v>
      </c>
      <c r="J128" s="247">
        <v>0.77</v>
      </c>
      <c r="K128" s="247">
        <v>0.47</v>
      </c>
      <c r="L128" s="248">
        <f>L127/L126</f>
        <v>0.59864813161586528</v>
      </c>
    </row>
    <row r="129" spans="1:13" x14ac:dyDescent="0.4">
      <c r="A129" s="198"/>
      <c r="B129" s="203" t="s">
        <v>61</v>
      </c>
      <c r="C129" s="146" t="s">
        <v>5</v>
      </c>
      <c r="D129" s="10"/>
      <c r="E129" s="29"/>
      <c r="F129" s="30"/>
      <c r="G129" s="102"/>
      <c r="H129" s="29"/>
      <c r="I129" s="37"/>
      <c r="J129" s="37"/>
      <c r="K129" s="37"/>
      <c r="L129" s="82"/>
    </row>
    <row r="130" spans="1:13" x14ac:dyDescent="0.4">
      <c r="A130" s="198"/>
      <c r="B130" s="201"/>
      <c r="C130" s="147" t="s">
        <v>0</v>
      </c>
      <c r="D130" s="11"/>
      <c r="E130" s="31"/>
      <c r="F130" s="32"/>
      <c r="G130" s="103"/>
      <c r="H130" s="31"/>
      <c r="I130" s="93"/>
      <c r="J130" s="93"/>
      <c r="K130" s="93"/>
      <c r="L130" s="84"/>
    </row>
    <row r="131" spans="1:13" ht="15" thickBot="1" x14ac:dyDescent="0.45">
      <c r="A131" s="198"/>
      <c r="B131" s="202"/>
      <c r="C131" s="148" t="s">
        <v>4</v>
      </c>
      <c r="D131" s="12"/>
      <c r="E131" s="149"/>
      <c r="F131" s="101"/>
      <c r="G131" s="12"/>
      <c r="H131" s="149"/>
      <c r="I131" s="59"/>
      <c r="J131" s="59"/>
      <c r="K131" s="59"/>
      <c r="L131" s="154"/>
      <c r="M131" s="217"/>
    </row>
    <row r="132" spans="1:13" x14ac:dyDescent="0.4">
      <c r="A132" s="198"/>
      <c r="B132" s="203" t="s">
        <v>62</v>
      </c>
      <c r="C132" s="36" t="s">
        <v>5</v>
      </c>
      <c r="D132" s="13"/>
      <c r="E132" s="69"/>
      <c r="F132" s="37"/>
      <c r="G132" s="30"/>
      <c r="H132" s="29"/>
      <c r="I132" s="37"/>
      <c r="J132" s="37"/>
      <c r="K132" s="37"/>
      <c r="L132" s="82"/>
    </row>
    <row r="133" spans="1:13" x14ac:dyDescent="0.4">
      <c r="A133" s="198"/>
      <c r="B133" s="201"/>
      <c r="C133" s="147" t="s">
        <v>0</v>
      </c>
      <c r="D133" s="11"/>
      <c r="E133" s="31"/>
      <c r="F133" s="38"/>
      <c r="G133" s="32"/>
      <c r="H133" s="31"/>
      <c r="I133" s="93"/>
      <c r="J133" s="93"/>
      <c r="K133" s="93"/>
      <c r="L133" s="84"/>
    </row>
    <row r="134" spans="1:13" ht="15" thickBot="1" x14ac:dyDescent="0.45">
      <c r="A134" s="199"/>
      <c r="B134" s="202"/>
      <c r="C134" s="72" t="s">
        <v>4</v>
      </c>
      <c r="D134" s="14"/>
      <c r="E134" s="149"/>
      <c r="F134" s="59"/>
      <c r="G134" s="186"/>
      <c r="H134" s="149"/>
      <c r="I134" s="59"/>
      <c r="J134" s="59"/>
      <c r="K134" s="59"/>
      <c r="L134" s="154"/>
    </row>
    <row r="135" spans="1:13" x14ac:dyDescent="0.4">
      <c r="A135" s="191" t="s">
        <v>38</v>
      </c>
      <c r="B135" s="192"/>
      <c r="C135" s="18" t="s">
        <v>5</v>
      </c>
      <c r="D135" s="108">
        <f>D120+D123+D126+D129+D132</f>
        <v>9805</v>
      </c>
      <c r="E135" s="19">
        <f t="shared" ref="E135:H135" si="44">E120+E123+E126+E129+E132</f>
        <v>3334</v>
      </c>
      <c r="F135" s="175">
        <f t="shared" si="44"/>
        <v>4290</v>
      </c>
      <c r="G135" s="108">
        <f t="shared" si="44"/>
        <v>4255</v>
      </c>
      <c r="H135" s="19">
        <f t="shared" si="44"/>
        <v>344</v>
      </c>
      <c r="I135" s="131">
        <f>I120+I123+I126+I129+I132</f>
        <v>1708</v>
      </c>
      <c r="J135" s="130">
        <f>J120+J123+J126+J129+J132</f>
        <v>602</v>
      </c>
      <c r="K135" s="130">
        <f>K120+K123+K126+K129+K132</f>
        <v>736</v>
      </c>
      <c r="L135" s="19">
        <f>SUM(D135:K135)</f>
        <v>25074</v>
      </c>
    </row>
    <row r="136" spans="1:13" x14ac:dyDescent="0.4">
      <c r="A136" s="191"/>
      <c r="B136" s="192"/>
      <c r="C136" s="20" t="s">
        <v>0</v>
      </c>
      <c r="D136" s="109">
        <f>D121+D124+D127+D130+D133</f>
        <v>5606</v>
      </c>
      <c r="E136" s="21">
        <f t="shared" ref="E136:H136" si="45">E121+E124+E127+E130+E133</f>
        <v>2129</v>
      </c>
      <c r="F136" s="115">
        <f t="shared" si="45"/>
        <v>2331</v>
      </c>
      <c r="G136" s="109">
        <f t="shared" si="45"/>
        <v>3258</v>
      </c>
      <c r="H136" s="21">
        <f t="shared" si="45"/>
        <v>147</v>
      </c>
      <c r="I136" s="134">
        <f>I121+I124+I127+I130+I133</f>
        <v>906</v>
      </c>
      <c r="J136" s="133">
        <f>J121+J124+J127+J130+J133</f>
        <v>412</v>
      </c>
      <c r="K136" s="133">
        <f>K121+K124+K127+K130+K133</f>
        <v>371</v>
      </c>
      <c r="L136" s="21">
        <f>SUM(D136:K136)</f>
        <v>15160</v>
      </c>
    </row>
    <row r="137" spans="1:13" ht="15" thickBot="1" x14ac:dyDescent="0.45">
      <c r="A137" s="193"/>
      <c r="B137" s="194"/>
      <c r="C137" s="22" t="s">
        <v>4</v>
      </c>
      <c r="D137" s="110">
        <f>D136/D135</f>
        <v>0.57174910759816422</v>
      </c>
      <c r="E137" s="86">
        <f t="shared" ref="E137:H137" si="46">E136/E135</f>
        <v>0.63857228554289147</v>
      </c>
      <c r="F137" s="116">
        <f t="shared" si="46"/>
        <v>0.54335664335664335</v>
      </c>
      <c r="G137" s="110">
        <f t="shared" si="46"/>
        <v>0.76568742655699173</v>
      </c>
      <c r="H137" s="86">
        <f t="shared" si="46"/>
        <v>0.42732558139534882</v>
      </c>
      <c r="I137" s="178">
        <f>I136/I135</f>
        <v>0.53044496487119441</v>
      </c>
      <c r="J137" s="116">
        <f>J136/J135</f>
        <v>0.68438538205980071</v>
      </c>
      <c r="K137" s="116">
        <v>0.72</v>
      </c>
      <c r="L137" s="86">
        <f>L136/L135</f>
        <v>0.60461035335407198</v>
      </c>
    </row>
  </sheetData>
  <mergeCells count="57"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95:B97"/>
    <mergeCell ref="A79:B79"/>
    <mergeCell ref="A80:A94"/>
    <mergeCell ref="B80:B82"/>
    <mergeCell ref="B83:B85"/>
    <mergeCell ref="B86:B88"/>
    <mergeCell ref="B89:B91"/>
    <mergeCell ref="B92:B94"/>
    <mergeCell ref="A75:B77"/>
    <mergeCell ref="A62:B62"/>
    <mergeCell ref="A63:A74"/>
    <mergeCell ref="B63:B65"/>
    <mergeCell ref="B66:B68"/>
    <mergeCell ref="B69:B71"/>
    <mergeCell ref="B72:B74"/>
    <mergeCell ref="A1:C1"/>
    <mergeCell ref="A22:B22"/>
    <mergeCell ref="A18:B20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A23:A37"/>
    <mergeCell ref="B23:B25"/>
    <mergeCell ref="B29:B31"/>
    <mergeCell ref="B32:B34"/>
    <mergeCell ref="B35:B37"/>
    <mergeCell ref="A135:B1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B6:B8"/>
    <mergeCell ref="B9:B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자료(7월17일주실적Upload)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2023-07-31T05:54:48Z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