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19320" windowHeight="8052"/>
  </bookViews>
  <sheets>
    <sheet name="주보(속보)발표 자료(3월11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1" i="10" l="1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0" i="10"/>
  <c r="L49" i="10"/>
  <c r="L47" i="10"/>
  <c r="L46" i="10"/>
  <c r="L59" i="10" l="1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<sst xmlns="http://schemas.openxmlformats.org/spreadsheetml/2006/main" count="111" uniqueCount="39">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</sst>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7" fillId="7" borderId="1" xfId="2" applyFont="1" applyFill="1" applyBorder="1" applyAlignment="1">
      <alignment vertical="center" wrapText="1"/>
    </xf>
    <xf numFmtId="41" fontId="7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8" fillId="7" borderId="2" xfId="2" applyFont="1" applyFill="1" applyBorder="1" applyAlignment="1">
      <alignment vertical="center" wrapText="1"/>
    </xf>
    <xf numFmtId="41" fontId="8" fillId="7" borderId="13" xfId="2" applyFont="1" applyFill="1" applyBorder="1" applyAlignment="1">
      <alignment vertical="center" wrapText="1"/>
    </xf>
    <xf numFmtId="41" fontId="8" fillId="7" borderId="35" xfId="2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7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7" fillId="7" borderId="25" xfId="1" applyNumberFormat="1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7" fillId="7" borderId="13" xfId="2" applyFont="1" applyFill="1" applyBorder="1" applyAlignment="1">
      <alignment vertical="center" wrapText="1"/>
    </xf>
    <xf numFmtId="0" fontId="8" fillId="7" borderId="2" xfId="0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0" fontId="9" fillId="7" borderId="9" xfId="0" applyFont="1" applyFill="1" applyBorder="1" applyAlignment="1">
      <alignment horizontal="center" vertical="center" wrapText="1"/>
    </xf>
    <xf numFmtId="9" fontId="3" fillId="7" borderId="29" xfId="0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7" fillId="5" borderId="29" xfId="1" applyNumberFormat="1" applyFont="1" applyFill="1" applyBorder="1" applyAlignment="1">
      <alignment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9" fontId="9" fillId="0" borderId="0" xfId="1" applyFont="1">
      <alignment vertical="center"/>
    </xf>
    <xf numFmtId="0" fontId="9" fillId="7" borderId="20" xfId="0" applyFont="1" applyFill="1" applyBorder="1" applyAlignment="1">
      <alignment horizontal="center" vertical="center" wrapText="1"/>
    </xf>
    <xf numFmtId="41" fontId="7" fillId="7" borderId="24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7" fillId="7" borderId="22" xfId="2" applyFont="1" applyFill="1" applyBorder="1" applyAlignment="1">
      <alignment vertical="center" wrapText="1"/>
    </xf>
    <xf numFmtId="41" fontId="7" fillId="7" borderId="15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8" fillId="7" borderId="24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8" fillId="7" borderId="22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7" fillId="7" borderId="27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7" fillId="7" borderId="14" xfId="1" applyNumberFormat="1" applyFont="1" applyFill="1" applyBorder="1" applyAlignment="1">
      <alignment vertical="center" wrapText="1"/>
    </xf>
    <xf numFmtId="9" fontId="7" fillId="7" borderId="26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abSelected="1" topLeftCell="A43" workbookViewId="0">
      <selection activeCell="E63" sqref="E63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7.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53" t="s">
        <v>11</v>
      </c>
      <c r="B1" s="154"/>
      <c r="C1" s="154"/>
      <c r="D1" s="155" t="s">
        <v>18</v>
      </c>
      <c r="E1" s="156"/>
      <c r="F1" s="156"/>
      <c r="G1" s="156"/>
      <c r="H1" s="156"/>
      <c r="I1" s="156"/>
      <c r="J1" s="156"/>
      <c r="K1" s="157"/>
      <c r="L1" s="36" t="s">
        <v>16</v>
      </c>
    </row>
    <row r="2" spans="1:12" ht="35.4" customHeight="1" thickBot="1" x14ac:dyDescent="0.45">
      <c r="A2" s="139" t="s">
        <v>9</v>
      </c>
      <c r="B2" s="14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47" t="s">
        <v>19</v>
      </c>
      <c r="B3" s="141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48"/>
      <c r="B4" s="142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48"/>
      <c r="B5" s="143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48"/>
      <c r="B6" s="144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48"/>
      <c r="B7" s="142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48"/>
      <c r="B8" s="142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48"/>
      <c r="B9" s="141" t="s">
        <v>22</v>
      </c>
      <c r="C9" s="50" t="s">
        <v>5</v>
      </c>
      <c r="D9" s="72">
        <v>2827</v>
      </c>
      <c r="E9" s="73">
        <v>920</v>
      </c>
      <c r="F9" s="74">
        <v>1526</v>
      </c>
      <c r="G9" s="73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48"/>
      <c r="B10" s="142"/>
      <c r="C10" s="51" t="s">
        <v>0</v>
      </c>
      <c r="D10" s="11">
        <v>1548</v>
      </c>
      <c r="E10" s="15">
        <v>655</v>
      </c>
      <c r="F10" s="75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82">
        <f>SUM(D10:K10)</f>
        <v>4882</v>
      </c>
    </row>
    <row r="11" spans="1:12" ht="15" thickBot="1" x14ac:dyDescent="0.45">
      <c r="A11" s="148"/>
      <c r="B11" s="143"/>
      <c r="C11" s="52" t="s">
        <v>4</v>
      </c>
      <c r="D11" s="76">
        <v>0.54800000000000004</v>
      </c>
      <c r="E11" s="77">
        <v>0.71199999999999997</v>
      </c>
      <c r="F11" s="78">
        <v>0.50800000000000001</v>
      </c>
      <c r="G11" s="79">
        <v>0.70399999999999996</v>
      </c>
      <c r="H11" s="80">
        <v>0.20200000000000001</v>
      </c>
      <c r="I11" s="80">
        <v>0.65500000000000003</v>
      </c>
      <c r="J11" s="81">
        <v>0.63</v>
      </c>
      <c r="K11" s="81">
        <v>0.71</v>
      </c>
      <c r="L11" s="83">
        <f>L10/L9</f>
        <v>0.60293936025688522</v>
      </c>
    </row>
    <row r="12" spans="1:12" ht="17.399999999999999" customHeight="1" x14ac:dyDescent="0.4">
      <c r="A12" s="148"/>
      <c r="B12" s="141" t="s">
        <v>23</v>
      </c>
      <c r="C12" s="50" t="s">
        <v>5</v>
      </c>
      <c r="D12" s="5">
        <v>2557</v>
      </c>
      <c r="E12" s="13">
        <v>972</v>
      </c>
      <c r="F12" s="9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48"/>
      <c r="B13" s="142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82">
        <f>SUM(D13:K13)</f>
        <v>4720</v>
      </c>
    </row>
    <row r="14" spans="1:12" ht="15" thickBot="1" x14ac:dyDescent="0.45">
      <c r="A14" s="148"/>
      <c r="B14" s="143"/>
      <c r="C14" s="52" t="s">
        <v>4</v>
      </c>
      <c r="D14" s="7">
        <v>0.56000000000000005</v>
      </c>
      <c r="E14" s="53">
        <v>0.67100000000000004</v>
      </c>
      <c r="F14" s="9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48"/>
      <c r="B15" s="141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48"/>
      <c r="B16" s="142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49"/>
      <c r="B17" s="143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35" t="s">
        <v>15</v>
      </c>
      <c r="B18" s="13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35"/>
      <c r="B19" s="13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37"/>
      <c r="B20" s="13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39" t="s">
        <v>9</v>
      </c>
      <c r="B22" s="140"/>
      <c r="C22" s="38" t="s">
        <v>10</v>
      </c>
      <c r="D22" s="1" t="s">
        <v>2</v>
      </c>
      <c r="E22" s="8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47" t="s">
        <v>31</v>
      </c>
      <c r="B23" s="141" t="s">
        <v>25</v>
      </c>
      <c r="C23" s="50" t="s">
        <v>3</v>
      </c>
      <c r="D23" s="10">
        <v>1561</v>
      </c>
      <c r="E23" s="62"/>
      <c r="F23" s="89"/>
      <c r="G23" s="10">
        <v>991</v>
      </c>
      <c r="H23" s="92"/>
      <c r="I23" s="9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48"/>
      <c r="B24" s="142"/>
      <c r="C24" s="51" t="s">
        <v>0</v>
      </c>
      <c r="D24" s="11">
        <v>906</v>
      </c>
      <c r="E24" s="63"/>
      <c r="F24" s="90"/>
      <c r="G24" s="11">
        <v>726</v>
      </c>
      <c r="H24" s="93"/>
      <c r="I24" s="9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48"/>
      <c r="B25" s="143"/>
      <c r="C25" s="52" t="s">
        <v>4</v>
      </c>
      <c r="D25" s="12">
        <v>0.57999999999999996</v>
      </c>
      <c r="E25" s="64"/>
      <c r="F25" s="91"/>
      <c r="G25" s="12">
        <v>0.73299999999999998</v>
      </c>
      <c r="H25" s="94"/>
      <c r="I25" s="9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48"/>
      <c r="B26" s="144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48"/>
      <c r="B27" s="142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48"/>
      <c r="B28" s="142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48"/>
      <c r="B29" s="141" t="s">
        <v>27</v>
      </c>
      <c r="C29" s="50" t="s">
        <v>5</v>
      </c>
      <c r="D29" s="72">
        <v>2126</v>
      </c>
      <c r="E29" s="97">
        <v>858</v>
      </c>
      <c r="F29" s="74">
        <v>1387</v>
      </c>
      <c r="G29" s="73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48"/>
      <c r="B30" s="142"/>
      <c r="C30" s="51" t="s">
        <v>0</v>
      </c>
      <c r="D30" s="11">
        <v>1217</v>
      </c>
      <c r="E30" s="15">
        <v>588</v>
      </c>
      <c r="F30" s="75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82">
        <f>SUM(D30:K30)</f>
        <v>4057</v>
      </c>
    </row>
    <row r="31" spans="1:12" ht="15" thickBot="1" x14ac:dyDescent="0.45">
      <c r="A31" s="148"/>
      <c r="B31" s="143"/>
      <c r="C31" s="52" t="s">
        <v>4</v>
      </c>
      <c r="D31" s="76">
        <v>0.57199999999999995</v>
      </c>
      <c r="E31" s="77">
        <v>0.69</v>
      </c>
      <c r="F31" s="78">
        <v>0.55900000000000005</v>
      </c>
      <c r="G31" s="79">
        <v>0.73199999999999998</v>
      </c>
      <c r="H31" s="80">
        <v>0.17</v>
      </c>
      <c r="I31" s="80">
        <v>0.65600000000000003</v>
      </c>
      <c r="J31" s="81">
        <v>0.6</v>
      </c>
      <c r="K31" s="81">
        <v>0.53</v>
      </c>
      <c r="L31" s="83">
        <f>L30/L29</f>
        <v>0.61413866182258547</v>
      </c>
    </row>
    <row r="32" spans="1:12" x14ac:dyDescent="0.4">
      <c r="A32" s="148"/>
      <c r="B32" s="141" t="s">
        <v>28</v>
      </c>
      <c r="C32" s="50" t="s">
        <v>5</v>
      </c>
      <c r="D32" s="5">
        <v>2828</v>
      </c>
      <c r="E32" s="13">
        <v>956</v>
      </c>
      <c r="F32" s="9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48"/>
      <c r="B33" s="142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82">
        <f>SUM(D33:K33)</f>
        <v>5067</v>
      </c>
    </row>
    <row r="34" spans="1:12" ht="15" thickBot="1" x14ac:dyDescent="0.45">
      <c r="A34" s="148"/>
      <c r="B34" s="143"/>
      <c r="C34" s="52" t="s">
        <v>4</v>
      </c>
      <c r="D34" s="7">
        <v>0.56799999999999995</v>
      </c>
      <c r="E34" s="53">
        <v>0.70799999999999996</v>
      </c>
      <c r="F34" s="9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48"/>
      <c r="B35" s="150" t="s">
        <v>29</v>
      </c>
      <c r="C35" s="98" t="s">
        <v>5</v>
      </c>
      <c r="D35" s="99">
        <v>2398</v>
      </c>
      <c r="E35" s="100">
        <v>1006</v>
      </c>
      <c r="F35" s="65">
        <v>1188</v>
      </c>
      <c r="G35" s="100">
        <v>1167</v>
      </c>
      <c r="H35" s="65">
        <v>101</v>
      </c>
      <c r="I35" s="65">
        <v>519</v>
      </c>
      <c r="J35" s="66">
        <v>294</v>
      </c>
      <c r="K35" s="66">
        <v>247</v>
      </c>
      <c r="L35" s="67">
        <f>SUM(D35:K35)</f>
        <v>6920</v>
      </c>
    </row>
    <row r="36" spans="1:12" x14ac:dyDescent="0.4">
      <c r="A36" s="148"/>
      <c r="B36" s="151"/>
      <c r="C36" s="68" t="s">
        <v>0</v>
      </c>
      <c r="D36" s="84">
        <v>1319</v>
      </c>
      <c r="E36" s="69">
        <v>708</v>
      </c>
      <c r="F36" s="101">
        <v>675</v>
      </c>
      <c r="G36" s="69">
        <v>914</v>
      </c>
      <c r="H36" s="69">
        <v>24</v>
      </c>
      <c r="I36" s="70">
        <v>336</v>
      </c>
      <c r="J36" s="71">
        <v>212</v>
      </c>
      <c r="K36" s="71">
        <v>147</v>
      </c>
      <c r="L36" s="102">
        <f>SUM(D36:K36)</f>
        <v>4335</v>
      </c>
    </row>
    <row r="37" spans="1:12" ht="15" thickBot="1" x14ac:dyDescent="0.45">
      <c r="A37" s="149"/>
      <c r="B37" s="152"/>
      <c r="C37" s="103" t="s">
        <v>4</v>
      </c>
      <c r="D37" s="104">
        <v>0.55000000000000004</v>
      </c>
      <c r="E37" s="85">
        <v>0.70399999999999996</v>
      </c>
      <c r="F37" s="105">
        <v>0.56799999999999995</v>
      </c>
      <c r="G37" s="86">
        <v>0.78300000000000003</v>
      </c>
      <c r="H37" s="85">
        <v>0.23799999999999999</v>
      </c>
      <c r="I37" s="85">
        <v>0.64700000000000002</v>
      </c>
      <c r="J37" s="87">
        <v>0.72</v>
      </c>
      <c r="K37" s="87">
        <v>0.6</v>
      </c>
      <c r="L37" s="86">
        <f>L36/L35</f>
        <v>0.62644508670520227</v>
      </c>
    </row>
    <row r="38" spans="1:12" x14ac:dyDescent="0.4">
      <c r="A38" s="135" t="s">
        <v>30</v>
      </c>
      <c r="B38" s="13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35"/>
      <c r="B39" s="13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37"/>
      <c r="B40" s="13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39" t="s">
        <v>9</v>
      </c>
      <c r="B42" s="140"/>
      <c r="C42" s="38" t="s">
        <v>10</v>
      </c>
      <c r="D42" s="88" t="s">
        <v>2</v>
      </c>
      <c r="E42" s="8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20" t="s">
        <v>17</v>
      </c>
      <c r="L42" s="113" t="s">
        <v>1</v>
      </c>
    </row>
    <row r="43" spans="1:12" ht="18" customHeight="1" x14ac:dyDescent="0.4">
      <c r="A43" s="145" t="s">
        <v>32</v>
      </c>
      <c r="B43" s="141" t="s">
        <v>38</v>
      </c>
      <c r="C43" s="50" t="s">
        <v>3</v>
      </c>
      <c r="D43" s="132"/>
      <c r="E43" s="132"/>
      <c r="F43" s="134"/>
      <c r="G43" s="132"/>
      <c r="H43" s="134"/>
      <c r="I43" s="132"/>
      <c r="J43" s="134"/>
      <c r="K43" s="127">
        <v>57</v>
      </c>
      <c r="L43" s="129">
        <f>SUM(D43:K43)</f>
        <v>57</v>
      </c>
    </row>
    <row r="44" spans="1:12" ht="18" customHeight="1" x14ac:dyDescent="0.4">
      <c r="A44" s="135"/>
      <c r="B44" s="142"/>
      <c r="C44" s="51" t="s">
        <v>0</v>
      </c>
      <c r="D44" s="132"/>
      <c r="E44" s="132"/>
      <c r="F44" s="134"/>
      <c r="G44" s="132"/>
      <c r="H44" s="134"/>
      <c r="I44" s="132"/>
      <c r="J44" s="134"/>
      <c r="K44" s="119">
        <v>33</v>
      </c>
      <c r="L44" s="130">
        <f>SUM(D44:K44)</f>
        <v>33</v>
      </c>
    </row>
    <row r="45" spans="1:12" ht="18" customHeight="1" thickBot="1" x14ac:dyDescent="0.45">
      <c r="A45" s="135"/>
      <c r="B45" s="143"/>
      <c r="C45" s="52" t="s">
        <v>4</v>
      </c>
      <c r="D45" s="133"/>
      <c r="E45" s="133"/>
      <c r="F45" s="134"/>
      <c r="G45" s="133"/>
      <c r="H45" s="134"/>
      <c r="I45" s="133"/>
      <c r="J45" s="134"/>
      <c r="K45" s="128">
        <v>0.57999999999999996</v>
      </c>
      <c r="L45" s="131">
        <f>L44/L43</f>
        <v>0.57894736842105265</v>
      </c>
    </row>
    <row r="46" spans="1:12" ht="15.6" customHeight="1" x14ac:dyDescent="0.4">
      <c r="A46" s="135"/>
      <c r="B46" s="141" t="s">
        <v>35</v>
      </c>
      <c r="C46" s="50" t="s">
        <v>3</v>
      </c>
      <c r="D46" s="114">
        <v>3034</v>
      </c>
      <c r="E46" s="13">
        <v>879</v>
      </c>
      <c r="F46" s="106">
        <v>1519</v>
      </c>
      <c r="G46" s="10">
        <v>1363</v>
      </c>
      <c r="H46" s="112">
        <v>100</v>
      </c>
      <c r="I46" s="112">
        <v>560</v>
      </c>
      <c r="J46" s="95">
        <v>235</v>
      </c>
      <c r="K46" s="121">
        <v>205</v>
      </c>
      <c r="L46" s="3">
        <f>SUM(D46:K46)</f>
        <v>7895</v>
      </c>
    </row>
    <row r="47" spans="1:12" x14ac:dyDescent="0.4">
      <c r="A47" s="135"/>
      <c r="B47" s="142"/>
      <c r="C47" s="51" t="s">
        <v>0</v>
      </c>
      <c r="D47" s="11">
        <v>1828</v>
      </c>
      <c r="E47" s="107">
        <v>611</v>
      </c>
      <c r="F47" s="108">
        <v>984</v>
      </c>
      <c r="G47" s="11">
        <v>1048</v>
      </c>
      <c r="H47" s="14">
        <v>25</v>
      </c>
      <c r="I47" s="14">
        <v>365</v>
      </c>
      <c r="J47" s="59">
        <v>182</v>
      </c>
      <c r="K47" s="122">
        <v>133</v>
      </c>
      <c r="L47" s="3">
        <f>SUM(D47:K47)</f>
        <v>5176</v>
      </c>
    </row>
    <row r="48" spans="1:12" ht="15" thickBot="1" x14ac:dyDescent="0.45">
      <c r="A48" s="135"/>
      <c r="B48" s="143"/>
      <c r="C48" s="52" t="s">
        <v>4</v>
      </c>
      <c r="D48" s="12">
        <v>0.60299999999999998</v>
      </c>
      <c r="E48" s="109">
        <v>0.69499999999999995</v>
      </c>
      <c r="F48" s="110">
        <v>0.64700000000000002</v>
      </c>
      <c r="G48" s="12">
        <v>0.76900000000000002</v>
      </c>
      <c r="H48" s="111">
        <v>0.25</v>
      </c>
      <c r="I48" s="111">
        <v>0.65200000000000002</v>
      </c>
      <c r="J48" s="115">
        <v>0.77</v>
      </c>
      <c r="K48" s="123">
        <v>0.65</v>
      </c>
      <c r="L48" s="4">
        <f>L47/L46</f>
        <v>0.65560481317289421</v>
      </c>
    </row>
    <row r="49" spans="1:13" x14ac:dyDescent="0.4">
      <c r="A49" s="135"/>
      <c r="B49" s="159" t="s">
        <v>33</v>
      </c>
      <c r="C49" s="98" t="s">
        <v>3</v>
      </c>
      <c r="D49" s="99">
        <v>3035</v>
      </c>
      <c r="E49" s="65">
        <v>1117</v>
      </c>
      <c r="F49" s="160">
        <v>1423</v>
      </c>
      <c r="G49" s="161">
        <v>1322</v>
      </c>
      <c r="H49" s="160">
        <v>100</v>
      </c>
      <c r="I49" s="100">
        <v>594</v>
      </c>
      <c r="J49" s="162">
        <v>332</v>
      </c>
      <c r="K49" s="163">
        <v>242</v>
      </c>
      <c r="L49" s="164">
        <f>SUM(D49:K49)</f>
        <v>8165</v>
      </c>
    </row>
    <row r="50" spans="1:13" x14ac:dyDescent="0.4">
      <c r="A50" s="135"/>
      <c r="B50" s="151"/>
      <c r="C50" s="68" t="s">
        <v>0</v>
      </c>
      <c r="D50" s="84">
        <v>1837</v>
      </c>
      <c r="E50" s="69">
        <v>832</v>
      </c>
      <c r="F50" s="165">
        <v>851</v>
      </c>
      <c r="G50" s="166">
        <v>1041</v>
      </c>
      <c r="H50" s="165">
        <v>20</v>
      </c>
      <c r="I50" s="70">
        <v>402</v>
      </c>
      <c r="J50" s="167">
        <v>178</v>
      </c>
      <c r="K50" s="168">
        <v>128</v>
      </c>
      <c r="L50" s="161">
        <f>SUM(D50:K50)</f>
        <v>5289</v>
      </c>
    </row>
    <row r="51" spans="1:13" ht="15" thickBot="1" x14ac:dyDescent="0.45">
      <c r="A51" s="135"/>
      <c r="B51" s="151"/>
      <c r="C51" s="169" t="s">
        <v>4</v>
      </c>
      <c r="D51" s="170">
        <v>0.60499999999999998</v>
      </c>
      <c r="E51" s="85">
        <v>0.745</v>
      </c>
      <c r="F51" s="171">
        <v>0.59799999999999998</v>
      </c>
      <c r="G51" s="172">
        <v>0.78700000000000003</v>
      </c>
      <c r="H51" s="171">
        <v>0.2</v>
      </c>
      <c r="I51" s="173">
        <v>0.67</v>
      </c>
      <c r="J51" s="174">
        <v>0.53</v>
      </c>
      <c r="K51" s="175">
        <v>0.53</v>
      </c>
      <c r="L51" s="86">
        <f>L50/L49</f>
        <v>0.64776484996938155</v>
      </c>
    </row>
    <row r="52" spans="1:13" x14ac:dyDescent="0.4">
      <c r="A52" s="135"/>
      <c r="B52" s="141" t="s">
        <v>36</v>
      </c>
      <c r="C52" s="50" t="s">
        <v>5</v>
      </c>
      <c r="D52" s="72"/>
      <c r="E52" s="97"/>
      <c r="F52" s="74"/>
      <c r="G52" s="73"/>
      <c r="H52" s="13"/>
      <c r="I52" s="13"/>
      <c r="J52" s="74"/>
      <c r="K52" s="124"/>
      <c r="L52" s="2"/>
    </row>
    <row r="53" spans="1:13" x14ac:dyDescent="0.4">
      <c r="A53" s="135"/>
      <c r="B53" s="142"/>
      <c r="C53" s="51" t="s">
        <v>0</v>
      </c>
      <c r="D53" s="11"/>
      <c r="E53" s="15"/>
      <c r="F53" s="75"/>
      <c r="G53" s="15"/>
      <c r="H53" s="14"/>
      <c r="I53" s="32"/>
      <c r="J53" s="75"/>
      <c r="K53" s="122"/>
      <c r="L53" s="82"/>
    </row>
    <row r="54" spans="1:13" ht="15" thickBot="1" x14ac:dyDescent="0.45">
      <c r="A54" s="135"/>
      <c r="B54" s="143"/>
      <c r="C54" s="52" t="s">
        <v>4</v>
      </c>
      <c r="D54" s="76"/>
      <c r="E54" s="77"/>
      <c r="F54" s="78"/>
      <c r="G54" s="79"/>
      <c r="H54" s="80"/>
      <c r="I54" s="80"/>
      <c r="J54" s="78"/>
      <c r="K54" s="125"/>
      <c r="L54" s="83"/>
    </row>
    <row r="55" spans="1:13" x14ac:dyDescent="0.4">
      <c r="A55" s="135"/>
      <c r="B55" s="141" t="s">
        <v>34</v>
      </c>
      <c r="C55" s="50" t="s">
        <v>5</v>
      </c>
      <c r="D55" s="5"/>
      <c r="E55" s="13"/>
      <c r="F55" s="95"/>
      <c r="G55" s="13"/>
      <c r="H55" s="18"/>
      <c r="I55" s="13"/>
      <c r="J55" s="95"/>
      <c r="K55" s="124"/>
      <c r="L55" s="2"/>
    </row>
    <row r="56" spans="1:13" x14ac:dyDescent="0.4">
      <c r="A56" s="135"/>
      <c r="B56" s="142"/>
      <c r="C56" s="51" t="s">
        <v>0</v>
      </c>
      <c r="D56" s="6"/>
      <c r="E56" s="14"/>
      <c r="F56" s="15"/>
      <c r="G56" s="14"/>
      <c r="H56" s="19"/>
      <c r="I56" s="32"/>
      <c r="J56" s="59"/>
      <c r="K56" s="122"/>
      <c r="L56" s="82"/>
    </row>
    <row r="57" spans="1:13" ht="15" thickBot="1" x14ac:dyDescent="0.45">
      <c r="A57" s="146"/>
      <c r="B57" s="143"/>
      <c r="C57" s="52" t="s">
        <v>4</v>
      </c>
      <c r="D57" s="7"/>
      <c r="E57" s="53"/>
      <c r="F57" s="96"/>
      <c r="G57" s="12"/>
      <c r="H57" s="24"/>
      <c r="I57" s="53"/>
      <c r="J57" s="96"/>
      <c r="K57" s="126"/>
      <c r="L57" s="4"/>
    </row>
    <row r="58" spans="1:13" x14ac:dyDescent="0.4">
      <c r="A58" s="135" t="s">
        <v>37</v>
      </c>
      <c r="B58" s="136"/>
      <c r="C58" s="41" t="s">
        <v>5</v>
      </c>
      <c r="D58" s="42">
        <f>D46+D49+D52+D55</f>
        <v>6069</v>
      </c>
      <c r="E58" s="42">
        <f t="shared" ref="E58:J58" si="6">E46+E49+E52+E55</f>
        <v>1996</v>
      </c>
      <c r="F58" s="42">
        <f t="shared" si="6"/>
        <v>2942</v>
      </c>
      <c r="G58" s="42">
        <f t="shared" si="6"/>
        <v>2685</v>
      </c>
      <c r="H58" s="42">
        <f t="shared" si="6"/>
        <v>200</v>
      </c>
      <c r="I58" s="42">
        <f t="shared" si="6"/>
        <v>1154</v>
      </c>
      <c r="J58" s="116">
        <f t="shared" si="6"/>
        <v>567</v>
      </c>
      <c r="K58" s="116">
        <f>K46+K49+K52+K55+K43</f>
        <v>504</v>
      </c>
      <c r="L58" s="42">
        <f>L46+L49+L52+L55+L43</f>
        <v>16117</v>
      </c>
    </row>
    <row r="59" spans="1:13" x14ac:dyDescent="0.4">
      <c r="A59" s="135"/>
      <c r="B59" s="136"/>
      <c r="C59" s="43" t="s">
        <v>0</v>
      </c>
      <c r="D59" s="44">
        <f>D47+D50+D53+D56</f>
        <v>3665</v>
      </c>
      <c r="E59" s="44">
        <f t="shared" ref="E59:J59" si="7">E47+E50+E53+E56</f>
        <v>1443</v>
      </c>
      <c r="F59" s="44">
        <f t="shared" si="7"/>
        <v>1835</v>
      </c>
      <c r="G59" s="44">
        <f t="shared" si="7"/>
        <v>2089</v>
      </c>
      <c r="H59" s="44">
        <f t="shared" si="7"/>
        <v>45</v>
      </c>
      <c r="I59" s="44">
        <f t="shared" si="7"/>
        <v>767</v>
      </c>
      <c r="J59" s="117">
        <f t="shared" si="7"/>
        <v>360</v>
      </c>
      <c r="K59" s="117">
        <f>K47+K50+K53+K56+K44</f>
        <v>294</v>
      </c>
      <c r="L59" s="44">
        <f>L47+L50+L53+L56+L44</f>
        <v>10498</v>
      </c>
      <c r="M59" s="158"/>
    </row>
    <row r="60" spans="1:13" ht="15" thickBot="1" x14ac:dyDescent="0.45">
      <c r="A60" s="137"/>
      <c r="B60" s="138"/>
      <c r="C60" s="45" t="s">
        <v>4</v>
      </c>
      <c r="D60" s="46">
        <f>D59/D58</f>
        <v>0.60388861426923712</v>
      </c>
      <c r="E60" s="46">
        <f t="shared" ref="E60:K60" si="8">E59/E58</f>
        <v>0.72294589178356716</v>
      </c>
      <c r="F60" s="46">
        <f t="shared" si="8"/>
        <v>0.62372535690006803</v>
      </c>
      <c r="G60" s="46">
        <f t="shared" si="8"/>
        <v>0.77802607076350094</v>
      </c>
      <c r="H60" s="46">
        <f t="shared" si="8"/>
        <v>0.22500000000000001</v>
      </c>
      <c r="I60" s="46">
        <f t="shared" si="8"/>
        <v>0.6646447140381283</v>
      </c>
      <c r="J60" s="118">
        <f t="shared" si="8"/>
        <v>0.63492063492063489</v>
      </c>
      <c r="K60" s="118">
        <f t="shared" si="8"/>
        <v>0.58333333333333337</v>
      </c>
      <c r="L60" s="46">
        <f>L59/L58</f>
        <v>0.65136191598932802</v>
      </c>
    </row>
  </sheetData>
  <mergeCells count="26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자료(3월11일주합계)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2024-04-08T06:41:12Z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