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0월30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7" i="9" l="1"/>
  <c r="L193" i="9"/>
  <c r="L192" i="9"/>
  <c r="L194" i="9" l="1"/>
  <c r="L186" i="9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D197" i="9" s="1"/>
  <c r="E196" i="9"/>
  <c r="F196" i="9"/>
  <c r="G196" i="9"/>
  <c r="H196" i="9"/>
  <c r="I196" i="9"/>
  <c r="J196" i="9"/>
  <c r="K196" i="9"/>
  <c r="I197" i="9" l="1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<sst xmlns="http://schemas.openxmlformats.org/spreadsheetml/2006/main" count="359" uniqueCount="83">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</sst>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5" fillId="7" borderId="9" xfId="2" applyFont="1" applyFill="1" applyBorder="1">
      <alignment vertical="center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8" fillId="7" borderId="9" xfId="2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41" fontId="5" fillId="7" borderId="10" xfId="2" applyFont="1" applyFill="1" applyBorder="1">
      <alignment vertical="center"/>
    </xf>
    <xf numFmtId="41" fontId="8" fillId="7" borderId="1" xfId="2" applyFont="1" applyFill="1" applyBorder="1" applyAlignment="1">
      <alignment vertical="center" wrapText="1"/>
    </xf>
    <xf numFmtId="41" fontId="8" fillId="7" borderId="10" xfId="2" applyFont="1" applyFill="1" applyBorder="1" applyAlignment="1">
      <alignment vertical="center" wrapText="1"/>
    </xf>
    <xf numFmtId="41" fontId="5" fillId="7" borderId="1" xfId="2" applyFont="1" applyFill="1" applyBorder="1" applyAlignment="1">
      <alignment horizontal="center" vertical="center"/>
    </xf>
    <xf numFmtId="41" fontId="8" fillId="7" borderId="34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9" fontId="8" fillId="7" borderId="35" xfId="0" applyNumberFormat="1" applyFont="1" applyFill="1" applyBorder="1" applyAlignment="1">
      <alignment vertical="center" wrapText="1"/>
    </xf>
    <xf numFmtId="41" fontId="8" fillId="7" borderId="33" xfId="2" applyFont="1" applyFill="1" applyBorder="1" applyAlignment="1">
      <alignment vertical="center" wrapText="1"/>
    </xf>
    <xf numFmtId="41" fontId="5" fillId="7" borderId="1" xfId="2" applyFont="1" applyFill="1" applyBorder="1">
      <alignment vertical="center"/>
    </xf>
    <xf numFmtId="0" fontId="4" fillId="7" borderId="4" xfId="0" applyFont="1" applyFill="1" applyBorder="1" applyAlignment="1">
      <alignment horizontal="center" vertical="center" wrapText="1"/>
    </xf>
    <xf numFmtId="9" fontId="5" fillId="7" borderId="7" xfId="0" applyNumberFormat="1" applyFont="1" applyFill="1" applyBorder="1">
      <alignment vertical="center"/>
    </xf>
    <xf numFmtId="9" fontId="8" fillId="7" borderId="4" xfId="1" applyNumberFormat="1" applyFont="1" applyFill="1" applyBorder="1" applyAlignment="1">
      <alignment vertical="center" wrapText="1"/>
    </xf>
    <xf numFmtId="9" fontId="5" fillId="7" borderId="4" xfId="0" applyNumberFormat="1" applyFont="1" applyFill="1" applyBorder="1">
      <alignment vertical="center"/>
    </xf>
    <xf numFmtId="9" fontId="8" fillId="7" borderId="7" xfId="1" applyNumberFormat="1" applyFont="1" applyFill="1" applyBorder="1" applyAlignment="1">
      <alignment vertical="center" wrapText="1"/>
    </xf>
    <xf numFmtId="9" fontId="5" fillId="7" borderId="4" xfId="1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topLeftCell="A175" workbookViewId="0">
      <selection activeCell="H182" sqref="H182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99" t="s">
        <v>11</v>
      </c>
      <c r="B1" s="300"/>
      <c r="C1" s="300"/>
      <c r="D1" s="296" t="s">
        <v>50</v>
      </c>
      <c r="E1" s="297"/>
      <c r="F1" s="297"/>
      <c r="G1" s="297"/>
      <c r="H1" s="297"/>
      <c r="I1" s="297"/>
      <c r="J1" s="297"/>
      <c r="K1" s="298"/>
      <c r="L1" s="124" t="s">
        <v>43</v>
      </c>
    </row>
    <row r="2" spans="1:12" ht="35.4" customHeight="1" thickBot="1" x14ac:dyDescent="0.45">
      <c r="A2" s="275" t="s">
        <v>9</v>
      </c>
      <c r="B2" s="276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92" t="s">
        <v>39</v>
      </c>
      <c r="B3" s="283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93"/>
      <c r="B4" s="281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93"/>
      <c r="B5" s="282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93"/>
      <c r="B6" s="280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93"/>
      <c r="B7" s="281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93"/>
      <c r="B8" s="281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93"/>
      <c r="B9" s="283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93"/>
      <c r="B10" s="281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93"/>
      <c r="B11" s="282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93"/>
      <c r="B12" s="283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93"/>
      <c r="B13" s="281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93"/>
      <c r="B14" s="282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93"/>
      <c r="B15" s="283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93"/>
      <c r="B16" s="281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94"/>
      <c r="B17" s="282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301" t="s">
        <v>36</v>
      </c>
      <c r="B18" s="302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301"/>
      <c r="B19" s="302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303"/>
      <c r="B20" s="304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75" t="s">
        <v>9</v>
      </c>
      <c r="B22" s="276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92" t="s">
        <v>37</v>
      </c>
      <c r="B23" s="283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93"/>
      <c r="B24" s="281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93"/>
      <c r="B25" s="282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93"/>
      <c r="B26" s="280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93"/>
      <c r="B27" s="281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93"/>
      <c r="B28" s="281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93"/>
      <c r="B29" s="283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93"/>
      <c r="B30" s="281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93"/>
      <c r="B31" s="282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93"/>
      <c r="B32" s="283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93"/>
      <c r="B33" s="281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93"/>
      <c r="B34" s="282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93"/>
      <c r="B35" s="305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93"/>
      <c r="B36" s="306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94"/>
      <c r="B37" s="307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71" t="s">
        <v>38</v>
      </c>
      <c r="B38" s="272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71"/>
      <c r="B39" s="272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73"/>
      <c r="B40" s="274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75" t="s">
        <v>9</v>
      </c>
      <c r="B42" s="276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92" t="s">
        <v>42</v>
      </c>
      <c r="B43" s="283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93"/>
      <c r="B44" s="281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93"/>
      <c r="B45" s="282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93"/>
      <c r="B46" s="280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93"/>
      <c r="B47" s="281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93"/>
      <c r="B48" s="281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93"/>
      <c r="B49" s="283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93"/>
      <c r="B50" s="281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93"/>
      <c r="B51" s="282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93"/>
      <c r="B52" s="283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93"/>
      <c r="B53" s="281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93"/>
      <c r="B54" s="282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93"/>
      <c r="B55" s="283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93"/>
      <c r="B56" s="281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94"/>
      <c r="B57" s="282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71" t="s">
        <v>38</v>
      </c>
      <c r="B58" s="272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71"/>
      <c r="B59" s="272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73"/>
      <c r="B60" s="274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75" t="s">
        <v>9</v>
      </c>
      <c r="B62" s="276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95" t="s">
        <v>40</v>
      </c>
      <c r="B63" s="283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93"/>
      <c r="B64" s="281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93"/>
      <c r="B65" s="282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93"/>
      <c r="B66" s="280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93"/>
      <c r="B67" s="281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93"/>
      <c r="B68" s="281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93"/>
      <c r="B69" s="283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93"/>
      <c r="B70" s="281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93"/>
      <c r="B71" s="282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93"/>
      <c r="B72" s="280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93"/>
      <c r="B73" s="281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94"/>
      <c r="B74" s="282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71" t="s">
        <v>38</v>
      </c>
      <c r="B75" s="272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71"/>
      <c r="B76" s="272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73"/>
      <c r="B77" s="274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75" t="s">
        <v>9</v>
      </c>
      <c r="B79" s="276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92" t="s">
        <v>44</v>
      </c>
      <c r="B80" s="283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93"/>
      <c r="B81" s="281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93"/>
      <c r="B82" s="282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93"/>
      <c r="B83" s="280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93"/>
      <c r="B84" s="281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93"/>
      <c r="B85" s="281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93"/>
      <c r="B86" s="283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93"/>
      <c r="B87" s="281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93"/>
      <c r="B88" s="282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93"/>
      <c r="B89" s="283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93"/>
      <c r="B90" s="281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93"/>
      <c r="B91" s="282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93"/>
      <c r="B92" s="283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93"/>
      <c r="B93" s="281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94"/>
      <c r="B94" s="281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90" t="s">
        <v>38</v>
      </c>
      <c r="B95" s="291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71"/>
      <c r="B96" s="272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73"/>
      <c r="B97" s="274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75" t="s">
        <v>9</v>
      </c>
      <c r="B99" s="276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77" t="s">
        <v>51</v>
      </c>
      <c r="B100" s="280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78"/>
      <c r="B101" s="281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78"/>
      <c r="B102" s="282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78"/>
      <c r="B103" s="280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78"/>
      <c r="B104" s="281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78"/>
      <c r="B105" s="281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78"/>
      <c r="B106" s="283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78"/>
      <c r="B107" s="281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78"/>
      <c r="B108" s="282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78"/>
      <c r="B109" s="283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78"/>
      <c r="B110" s="281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78"/>
      <c r="B111" s="282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78"/>
      <c r="B112" s="283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78"/>
      <c r="B113" s="281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79"/>
      <c r="B114" s="282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71" t="s">
        <v>38</v>
      </c>
      <c r="B115" s="272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71"/>
      <c r="B116" s="272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73"/>
      <c r="B117" s="274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75" t="s">
        <v>9</v>
      </c>
      <c r="B119" s="276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77" t="s">
        <v>57</v>
      </c>
      <c r="B120" s="280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78"/>
      <c r="B121" s="281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78"/>
      <c r="B122" s="282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78"/>
      <c r="B123" s="280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78"/>
      <c r="B124" s="281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78"/>
      <c r="B125" s="281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78"/>
      <c r="B126" s="283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78"/>
      <c r="B127" s="281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78"/>
      <c r="B128" s="282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78"/>
      <c r="B129" s="283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78"/>
      <c r="B130" s="281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78"/>
      <c r="B131" s="282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78"/>
      <c r="B132" s="283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78"/>
      <c r="B133" s="281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79"/>
      <c r="B134" s="282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71" t="s">
        <v>38</v>
      </c>
      <c r="B135" s="272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71"/>
      <c r="B136" s="272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73"/>
      <c r="B137" s="274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75" t="s">
        <v>9</v>
      </c>
      <c r="B139" s="276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77" t="s">
        <v>65</v>
      </c>
      <c r="B140" s="280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78"/>
      <c r="B141" s="281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78"/>
      <c r="B142" s="282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78"/>
      <c r="B143" s="280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78"/>
      <c r="B144" s="281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78"/>
      <c r="B145" s="281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78"/>
      <c r="B146" s="283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78"/>
      <c r="B147" s="281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78"/>
      <c r="B148" s="282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78"/>
      <c r="B149" s="283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78"/>
      <c r="B150" s="281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78"/>
      <c r="B151" s="282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78"/>
      <c r="B152" s="283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78"/>
      <c r="B153" s="281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79"/>
      <c r="B154" s="282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71" t="s">
        <v>38</v>
      </c>
      <c r="B155" s="272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71"/>
      <c r="B156" s="272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73"/>
      <c r="B157" s="274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75" t="s">
        <v>9</v>
      </c>
      <c r="B159" s="276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77" t="s">
        <v>71</v>
      </c>
      <c r="B160" s="280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78"/>
      <c r="B161" s="281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78"/>
      <c r="B162" s="282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78"/>
      <c r="B163" s="280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78"/>
      <c r="B164" s="281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78"/>
      <c r="B165" s="281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78"/>
      <c r="B166" s="283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78"/>
      <c r="B167" s="281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78"/>
      <c r="B168" s="282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78"/>
      <c r="B169" s="283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78"/>
      <c r="B170" s="281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78"/>
      <c r="B171" s="282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78"/>
      <c r="B172" s="283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78"/>
      <c r="B173" s="281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79"/>
      <c r="B174" s="282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71" t="s">
        <v>38</v>
      </c>
      <c r="B175" s="272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71"/>
      <c r="B176" s="272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73"/>
      <c r="B177" s="274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75" t="s">
        <v>9</v>
      </c>
      <c r="B179" s="276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77" t="s">
        <v>77</v>
      </c>
      <c r="B180" s="280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278"/>
      <c r="B181" s="281"/>
      <c r="C181" s="210" t="s">
        <v>0</v>
      </c>
      <c r="D181" s="31">
        <v>1140</v>
      </c>
      <c r="E181" s="249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278"/>
      <c r="B182" s="282"/>
      <c r="C182" s="211" t="s">
        <v>4</v>
      </c>
      <c r="D182" s="247">
        <v>0.59599999999999997</v>
      </c>
      <c r="E182" s="250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278"/>
      <c r="B183" s="280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278"/>
      <c r="B184" s="281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278"/>
      <c r="B185" s="281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278"/>
      <c r="B186" s="283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231</v>
      </c>
      <c r="L186" s="82">
        <f>SUM(D186:K186)</f>
        <v>7458</v>
      </c>
    </row>
    <row r="187" spans="1:12" x14ac:dyDescent="0.4">
      <c r="A187" s="278"/>
      <c r="B187" s="281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170</v>
      </c>
      <c r="L187" s="84">
        <f>SUM(D187:K187)</f>
        <v>4944</v>
      </c>
    </row>
    <row r="188" spans="1:12" ht="15" thickBot="1" x14ac:dyDescent="0.45">
      <c r="A188" s="278"/>
      <c r="B188" s="282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0.74</v>
      </c>
      <c r="L188" s="57">
        <f>L187/L186</f>
        <v>0.66291230893000808</v>
      </c>
    </row>
    <row r="189" spans="1:12" x14ac:dyDescent="0.4">
      <c r="A189" s="278"/>
      <c r="B189" s="284" t="s">
        <v>81</v>
      </c>
      <c r="C189" s="213" t="s">
        <v>5</v>
      </c>
      <c r="D189" s="205">
        <v>3199</v>
      </c>
      <c r="E189" s="29">
        <v>759</v>
      </c>
      <c r="F189" s="30">
        <v>1521</v>
      </c>
      <c r="G189" s="29">
        <v>1790</v>
      </c>
      <c r="H189" s="30">
        <v>68</v>
      </c>
      <c r="I189" s="29">
        <v>282</v>
      </c>
      <c r="J189" s="30">
        <v>297</v>
      </c>
      <c r="K189" s="29">
        <v>222</v>
      </c>
      <c r="L189" s="82">
        <f>SUM(D189:K189)</f>
        <v>8138</v>
      </c>
    </row>
    <row r="190" spans="1:12" x14ac:dyDescent="0.4">
      <c r="A190" s="278"/>
      <c r="B190" s="285"/>
      <c r="C190" s="210" t="s">
        <v>0</v>
      </c>
      <c r="D190" s="203">
        <v>1963</v>
      </c>
      <c r="E190" s="31">
        <v>533</v>
      </c>
      <c r="F190" s="32">
        <v>880</v>
      </c>
      <c r="G190" s="31">
        <v>1269</v>
      </c>
      <c r="H190" s="32">
        <v>17</v>
      </c>
      <c r="I190" s="95">
        <v>128</v>
      </c>
      <c r="J190" s="179">
        <v>223</v>
      </c>
      <c r="K190" s="95">
        <v>138</v>
      </c>
      <c r="L190" s="84">
        <f>SUM(D190:K190)</f>
        <v>5151</v>
      </c>
    </row>
    <row r="191" spans="1:12" ht="15" thickBot="1" x14ac:dyDescent="0.45">
      <c r="A191" s="278"/>
      <c r="B191" s="286"/>
      <c r="C191" s="212" t="s">
        <v>4</v>
      </c>
      <c r="D191" s="204">
        <v>0.61399999999999999</v>
      </c>
      <c r="E191" s="151">
        <v>0.70199999999999996</v>
      </c>
      <c r="F191" s="101">
        <v>0.57799999999999996</v>
      </c>
      <c r="G191" s="152">
        <v>0.70899999999999996</v>
      </c>
      <c r="H191" s="101">
        <v>0.25</v>
      </c>
      <c r="I191" s="151">
        <v>0.45400000000000001</v>
      </c>
      <c r="J191" s="101">
        <v>0.75</v>
      </c>
      <c r="K191" s="151">
        <v>0.62</v>
      </c>
      <c r="L191" s="244">
        <f>L190/L189</f>
        <v>0.63295650036864093</v>
      </c>
    </row>
    <row r="192" spans="1:12" x14ac:dyDescent="0.4">
      <c r="A192" s="278"/>
      <c r="B192" s="287" t="s">
        <v>82</v>
      </c>
      <c r="C192" s="255" t="s">
        <v>5</v>
      </c>
      <c r="D192" s="256">
        <v>730</v>
      </c>
      <c r="E192" s="257">
        <v>764</v>
      </c>
      <c r="F192" s="263"/>
      <c r="G192" s="264">
        <v>514</v>
      </c>
      <c r="H192" s="263"/>
      <c r="I192" s="257">
        <v>307</v>
      </c>
      <c r="J192" s="258">
        <v>127</v>
      </c>
      <c r="K192" s="257">
        <v>95</v>
      </c>
      <c r="L192" s="259">
        <f>SUM(D192:K192)</f>
        <v>2537</v>
      </c>
    </row>
    <row r="193" spans="1:12" x14ac:dyDescent="0.4">
      <c r="A193" s="278"/>
      <c r="B193" s="288"/>
      <c r="C193" s="251" t="s">
        <v>0</v>
      </c>
      <c r="D193" s="248">
        <v>462</v>
      </c>
      <c r="E193" s="252">
        <v>511</v>
      </c>
      <c r="F193" s="260"/>
      <c r="G193" s="261">
        <v>399</v>
      </c>
      <c r="H193" s="260"/>
      <c r="I193" s="252">
        <v>146</v>
      </c>
      <c r="J193" s="254">
        <v>92</v>
      </c>
      <c r="K193" s="252">
        <v>72</v>
      </c>
      <c r="L193" s="253">
        <f>SUM(D193:K193)</f>
        <v>1682</v>
      </c>
    </row>
    <row r="194" spans="1:12" ht="15" thickBot="1" x14ac:dyDescent="0.45">
      <c r="A194" s="279"/>
      <c r="B194" s="289"/>
      <c r="C194" s="265" t="s">
        <v>4</v>
      </c>
      <c r="D194" s="266">
        <v>0.63300000000000001</v>
      </c>
      <c r="E194" s="267">
        <v>0.66900000000000004</v>
      </c>
      <c r="F194" s="262"/>
      <c r="G194" s="268">
        <v>0.77600000000000002</v>
      </c>
      <c r="H194" s="262"/>
      <c r="I194" s="267">
        <v>0.53</v>
      </c>
      <c r="J194" s="269">
        <v>0.72</v>
      </c>
      <c r="K194" s="267">
        <v>0.76</v>
      </c>
      <c r="L194" s="270">
        <f>L193/L192</f>
        <v>0.66298778084351595</v>
      </c>
    </row>
    <row r="195" spans="1:12" x14ac:dyDescent="0.4">
      <c r="A195" s="271" t="s">
        <v>38</v>
      </c>
      <c r="B195" s="272"/>
      <c r="C195" s="214" t="s">
        <v>5</v>
      </c>
      <c r="D195" s="206">
        <f>D180+D183+D186+D189+D192</f>
        <v>11458</v>
      </c>
      <c r="E195" s="217">
        <f>E180+E183+E186+E189+E192</f>
        <v>3340</v>
      </c>
      <c r="F195" s="206">
        <f t="shared" ref="F195:L195" si="60">F180+F183+F186+F189+F192</f>
        <v>5567</v>
      </c>
      <c r="G195" s="19">
        <f t="shared" si="60"/>
        <v>5428</v>
      </c>
      <c r="H195" s="206">
        <f t="shared" si="60"/>
        <v>266</v>
      </c>
      <c r="I195" s="130">
        <f t="shared" si="60"/>
        <v>1581</v>
      </c>
      <c r="J195" s="219">
        <f t="shared" si="60"/>
        <v>1034</v>
      </c>
      <c r="K195" s="183">
        <f t="shared" si="60"/>
        <v>826</v>
      </c>
      <c r="L195" s="238">
        <f t="shared" si="60"/>
        <v>29500</v>
      </c>
    </row>
    <row r="196" spans="1:12" x14ac:dyDescent="0.4">
      <c r="A196" s="271"/>
      <c r="B196" s="272"/>
      <c r="C196" s="215" t="s">
        <v>0</v>
      </c>
      <c r="D196" s="207">
        <f>D181+D184+D187+D190+D193</f>
        <v>7086</v>
      </c>
      <c r="E196" s="218">
        <f>E181+E184+E187+E190+E193</f>
        <v>2322</v>
      </c>
      <c r="F196" s="207">
        <f t="shared" ref="F196:L196" si="61">F181+F184+F187+F190+F193</f>
        <v>3412</v>
      </c>
      <c r="G196" s="21">
        <f t="shared" si="61"/>
        <v>4053</v>
      </c>
      <c r="H196" s="207">
        <f t="shared" si="61"/>
        <v>94</v>
      </c>
      <c r="I196" s="133">
        <f t="shared" si="61"/>
        <v>758</v>
      </c>
      <c r="J196" s="220">
        <f t="shared" si="61"/>
        <v>755</v>
      </c>
      <c r="K196" s="184">
        <f t="shared" si="61"/>
        <v>550</v>
      </c>
      <c r="L196" s="21">
        <f t="shared" si="61"/>
        <v>19030</v>
      </c>
    </row>
    <row r="197" spans="1:12" ht="15" thickBot="1" x14ac:dyDescent="0.45">
      <c r="A197" s="273"/>
      <c r="B197" s="274"/>
      <c r="C197" s="216" t="s">
        <v>4</v>
      </c>
      <c r="D197" s="185">
        <f>D196/D195</f>
        <v>0.61843253621923544</v>
      </c>
      <c r="E197" s="86">
        <f>E196/E195</f>
        <v>0.6952095808383234</v>
      </c>
      <c r="F197" s="185">
        <f t="shared" ref="F197:I197" si="62">F196/F195</f>
        <v>0.6128974312915394</v>
      </c>
      <c r="G197" s="86">
        <f t="shared" si="62"/>
        <v>0.74668386145910093</v>
      </c>
      <c r="H197" s="185">
        <f t="shared" si="62"/>
        <v>0.35338345864661652</v>
      </c>
      <c r="I197" s="168">
        <f t="shared" si="62"/>
        <v>0.47944339025932953</v>
      </c>
      <c r="J197" s="185">
        <f>J196/J195</f>
        <v>0.73017408123791105</v>
      </c>
      <c r="K197" s="110">
        <v>0.67</v>
      </c>
      <c r="L197" s="221">
        <f>L196/L195</f>
        <v>0.64508474576271191</v>
      </c>
    </row>
  </sheetData>
  <mergeCells count="81"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A95:B97"/>
    <mergeCell ref="A79:B79"/>
    <mergeCell ref="A80:A94"/>
    <mergeCell ref="B80:B82"/>
    <mergeCell ref="B83:B85"/>
    <mergeCell ref="B86:B88"/>
    <mergeCell ref="B89:B91"/>
    <mergeCell ref="B92:B9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159:B159"/>
    <mergeCell ref="A160:A174"/>
    <mergeCell ref="B160:B162"/>
    <mergeCell ref="B163:B165"/>
    <mergeCell ref="B166:B168"/>
    <mergeCell ref="B169:B171"/>
    <mergeCell ref="B172:B174"/>
    <mergeCell ref="A195:B197"/>
    <mergeCell ref="A179:B179"/>
    <mergeCell ref="A180:A194"/>
    <mergeCell ref="B180:B182"/>
    <mergeCell ref="B183:B185"/>
    <mergeCell ref="B186:B188"/>
    <mergeCell ref="B189:B191"/>
    <mergeCell ref="B192:B19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자료(10월30일주실적Upload)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2023-11-09T05:14:16Z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