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1월1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6" i="9" l="1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H217" i="9" l="1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D197" i="9" s="1"/>
  <c r="E196" i="9"/>
  <c r="F196" i="9"/>
  <c r="G196" i="9"/>
  <c r="H196" i="9"/>
  <c r="I196" i="9"/>
  <c r="J196" i="9"/>
  <c r="K196" i="9"/>
  <c r="E197" i="9" l="1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<sst xmlns="http://schemas.openxmlformats.org/spreadsheetml/2006/main" count="395" uniqueCount="89">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</sst>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8" fillId="7" borderId="9" xfId="2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41" fontId="5" fillId="7" borderId="10" xfId="2" applyFont="1" applyFill="1" applyBorder="1">
      <alignment vertical="center"/>
    </xf>
    <xf numFmtId="41" fontId="8" fillId="7" borderId="1" xfId="2" applyFont="1" applyFill="1" applyBorder="1" applyAlignment="1">
      <alignment vertical="center" wrapText="1"/>
    </xf>
    <xf numFmtId="41" fontId="8" fillId="7" borderId="10" xfId="2" applyFont="1" applyFill="1" applyBorder="1" applyAlignment="1">
      <alignment vertical="center" wrapText="1"/>
    </xf>
    <xf numFmtId="41" fontId="5" fillId="7" borderId="1" xfId="2" applyFont="1" applyFill="1" applyBorder="1" applyAlignment="1">
      <alignment horizontal="center" vertical="center"/>
    </xf>
    <xf numFmtId="41" fontId="8" fillId="7" borderId="34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9" fontId="8" fillId="7" borderId="35" xfId="0" applyNumberFormat="1" applyFont="1" applyFill="1" applyBorder="1" applyAlignment="1">
      <alignment vertical="center" wrapText="1"/>
    </xf>
    <xf numFmtId="41" fontId="8" fillId="7" borderId="33" xfId="2" applyFont="1" applyFill="1" applyBorder="1" applyAlignment="1">
      <alignment vertical="center" wrapText="1"/>
    </xf>
    <xf numFmtId="41" fontId="5" fillId="7" borderId="1" xfId="2" applyFont="1" applyFill="1" applyBorder="1">
      <alignment vertical="center"/>
    </xf>
    <xf numFmtId="0" fontId="4" fillId="7" borderId="4" xfId="0" applyFont="1" applyFill="1" applyBorder="1" applyAlignment="1">
      <alignment horizontal="center" vertical="center" wrapText="1"/>
    </xf>
    <xf numFmtId="9" fontId="5" fillId="7" borderId="7" xfId="0" applyNumberFormat="1" applyFont="1" applyFill="1" applyBorder="1">
      <alignment vertical="center"/>
    </xf>
    <xf numFmtId="9" fontId="8" fillId="7" borderId="4" xfId="1" applyNumberFormat="1" applyFont="1" applyFill="1" applyBorder="1" applyAlignment="1">
      <alignment vertical="center" wrapText="1"/>
    </xf>
    <xf numFmtId="9" fontId="5" fillId="7" borderId="4" xfId="0" applyNumberFormat="1" applyFont="1" applyFill="1" applyBorder="1">
      <alignment vertical="center"/>
    </xf>
    <xf numFmtId="9" fontId="8" fillId="7" borderId="7" xfId="1" applyNumberFormat="1" applyFont="1" applyFill="1" applyBorder="1" applyAlignment="1">
      <alignment vertical="center" wrapText="1"/>
    </xf>
    <xf numFmtId="9" fontId="5" fillId="7" borderId="4" xfId="1" applyNumberFormat="1" applyFont="1" applyFill="1" applyBorder="1" applyAlignment="1">
      <alignment horizontal="right" vertical="center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38" xfId="2" applyFont="1" applyFill="1" applyBorder="1" applyAlignment="1">
      <alignment vertical="center" wrapText="1"/>
    </xf>
    <xf numFmtId="41" fontId="20" fillId="7" borderId="13" xfId="2" applyFont="1" applyFill="1" applyBorder="1" applyAlignment="1">
      <alignment horizontal="center" vertical="center" wrapText="1"/>
    </xf>
    <xf numFmtId="41" fontId="7" fillId="7" borderId="10" xfId="2" applyFont="1" applyFill="1" applyBorder="1" applyAlignment="1">
      <alignment vertical="center" wrapText="1"/>
    </xf>
    <xf numFmtId="41" fontId="7" fillId="7" borderId="13" xfId="2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41" fontId="8" fillId="7" borderId="39" xfId="2" applyFont="1" applyFill="1" applyBorder="1" applyAlignment="1">
      <alignment vertical="center" wrapText="1"/>
    </xf>
    <xf numFmtId="41" fontId="19" fillId="7" borderId="2" xfId="2" applyFont="1" applyFill="1" applyBorder="1" applyAlignment="1">
      <alignment horizontal="center" vertical="center" wrapText="1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9" fontId="8" fillId="7" borderId="4" xfId="0" applyNumberFormat="1" applyFont="1" applyFill="1" applyBorder="1" applyAlignment="1">
      <alignment vertical="center" wrapText="1"/>
    </xf>
    <xf numFmtId="9" fontId="8" fillId="7" borderId="40" xfId="0" applyNumberFormat="1" applyFont="1" applyFill="1" applyBorder="1" applyAlignment="1">
      <alignment vertical="center" wrapText="1"/>
    </xf>
    <xf numFmtId="9" fontId="19" fillId="7" borderId="4" xfId="0" applyNumberFormat="1" applyFont="1" applyFill="1" applyBorder="1" applyAlignment="1">
      <alignment vertical="center" wrapText="1"/>
    </xf>
    <xf numFmtId="9" fontId="8" fillId="7" borderId="4" xfId="1" applyNumberFormat="1" applyFont="1" applyFill="1" applyBorder="1" applyAlignment="1">
      <alignment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abSelected="1" topLeftCell="A195" workbookViewId="0">
      <selection activeCell="G209" sqref="G209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307" t="s">
        <v>11</v>
      </c>
      <c r="B1" s="308"/>
      <c r="C1" s="308"/>
      <c r="D1" s="304" t="s">
        <v>50</v>
      </c>
      <c r="E1" s="305"/>
      <c r="F1" s="305"/>
      <c r="G1" s="305"/>
      <c r="H1" s="305"/>
      <c r="I1" s="305"/>
      <c r="J1" s="305"/>
      <c r="K1" s="306"/>
      <c r="L1" s="124" t="s">
        <v>43</v>
      </c>
    </row>
    <row r="2" spans="1:12" ht="35.4" customHeight="1" thickBot="1" x14ac:dyDescent="0.45">
      <c r="A2" s="283" t="s">
        <v>9</v>
      </c>
      <c r="B2" s="284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300" t="s">
        <v>39</v>
      </c>
      <c r="B3" s="291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301"/>
      <c r="B4" s="289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301"/>
      <c r="B5" s="290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301"/>
      <c r="B6" s="288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301"/>
      <c r="B7" s="289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301"/>
      <c r="B8" s="289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301"/>
      <c r="B9" s="291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301"/>
      <c r="B10" s="289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301"/>
      <c r="B11" s="290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301"/>
      <c r="B12" s="291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301"/>
      <c r="B13" s="289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301"/>
      <c r="B14" s="290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301"/>
      <c r="B15" s="291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301"/>
      <c r="B16" s="289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302"/>
      <c r="B17" s="290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309" t="s">
        <v>36</v>
      </c>
      <c r="B18" s="310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309"/>
      <c r="B19" s="310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11"/>
      <c r="B20" s="312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83" t="s">
        <v>9</v>
      </c>
      <c r="B22" s="284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300" t="s">
        <v>37</v>
      </c>
      <c r="B23" s="291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301"/>
      <c r="B24" s="289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301"/>
      <c r="B25" s="290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301"/>
      <c r="B26" s="288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301"/>
      <c r="B27" s="289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301"/>
      <c r="B28" s="289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301"/>
      <c r="B29" s="291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301"/>
      <c r="B30" s="289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301"/>
      <c r="B31" s="290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301"/>
      <c r="B32" s="291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301"/>
      <c r="B33" s="289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301"/>
      <c r="B34" s="290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301"/>
      <c r="B35" s="313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301"/>
      <c r="B36" s="314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302"/>
      <c r="B37" s="315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79" t="s">
        <v>38</v>
      </c>
      <c r="B38" s="280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79"/>
      <c r="B39" s="280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81"/>
      <c r="B40" s="282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83" t="s">
        <v>9</v>
      </c>
      <c r="B42" s="284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300" t="s">
        <v>42</v>
      </c>
      <c r="B43" s="291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301"/>
      <c r="B44" s="289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301"/>
      <c r="B45" s="290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301"/>
      <c r="B46" s="288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301"/>
      <c r="B47" s="289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301"/>
      <c r="B48" s="289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301"/>
      <c r="B49" s="291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301"/>
      <c r="B50" s="289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301"/>
      <c r="B51" s="290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301"/>
      <c r="B52" s="291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301"/>
      <c r="B53" s="289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301"/>
      <c r="B54" s="290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301"/>
      <c r="B55" s="291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301"/>
      <c r="B56" s="289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302"/>
      <c r="B57" s="290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79" t="s">
        <v>38</v>
      </c>
      <c r="B58" s="280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79"/>
      <c r="B59" s="280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81"/>
      <c r="B60" s="282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83" t="s">
        <v>9</v>
      </c>
      <c r="B62" s="284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303" t="s">
        <v>40</v>
      </c>
      <c r="B63" s="291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301"/>
      <c r="B64" s="289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301"/>
      <c r="B65" s="290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301"/>
      <c r="B66" s="288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301"/>
      <c r="B67" s="289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301"/>
      <c r="B68" s="289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301"/>
      <c r="B69" s="291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301"/>
      <c r="B70" s="289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301"/>
      <c r="B71" s="290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301"/>
      <c r="B72" s="288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301"/>
      <c r="B73" s="289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302"/>
      <c r="B74" s="290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79" t="s">
        <v>38</v>
      </c>
      <c r="B75" s="280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79"/>
      <c r="B76" s="280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81"/>
      <c r="B77" s="282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83" t="s">
        <v>9</v>
      </c>
      <c r="B79" s="284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300" t="s">
        <v>44</v>
      </c>
      <c r="B80" s="291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301"/>
      <c r="B81" s="289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301"/>
      <c r="B82" s="290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301"/>
      <c r="B83" s="288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301"/>
      <c r="B84" s="289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301"/>
      <c r="B85" s="289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301"/>
      <c r="B86" s="291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301"/>
      <c r="B87" s="289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301"/>
      <c r="B88" s="290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301"/>
      <c r="B89" s="291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301"/>
      <c r="B90" s="289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301"/>
      <c r="B91" s="290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301"/>
      <c r="B92" s="291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301"/>
      <c r="B93" s="289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302"/>
      <c r="B94" s="289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98" t="s">
        <v>38</v>
      </c>
      <c r="B95" s="299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79"/>
      <c r="B96" s="280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81"/>
      <c r="B97" s="282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83" t="s">
        <v>9</v>
      </c>
      <c r="B99" s="284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85" t="s">
        <v>51</v>
      </c>
      <c r="B100" s="288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86"/>
      <c r="B101" s="289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86"/>
      <c r="B102" s="290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86"/>
      <c r="B103" s="288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86"/>
      <c r="B104" s="289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86"/>
      <c r="B105" s="289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86"/>
      <c r="B106" s="291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86"/>
      <c r="B107" s="289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86"/>
      <c r="B108" s="290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86"/>
      <c r="B109" s="291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86"/>
      <c r="B110" s="289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86"/>
      <c r="B111" s="290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86"/>
      <c r="B112" s="291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86"/>
      <c r="B113" s="289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87"/>
      <c r="B114" s="290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79" t="s">
        <v>38</v>
      </c>
      <c r="B115" s="280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79"/>
      <c r="B116" s="280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81"/>
      <c r="B117" s="282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83" t="s">
        <v>9</v>
      </c>
      <c r="B119" s="284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85" t="s">
        <v>57</v>
      </c>
      <c r="B120" s="288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86"/>
      <c r="B121" s="289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86"/>
      <c r="B122" s="290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86"/>
      <c r="B123" s="288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86"/>
      <c r="B124" s="289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86"/>
      <c r="B125" s="289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86"/>
      <c r="B126" s="291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86"/>
      <c r="B127" s="289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86"/>
      <c r="B128" s="290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86"/>
      <c r="B129" s="291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86"/>
      <c r="B130" s="289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86"/>
      <c r="B131" s="290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86"/>
      <c r="B132" s="291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86"/>
      <c r="B133" s="289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87"/>
      <c r="B134" s="290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79" t="s">
        <v>38</v>
      </c>
      <c r="B135" s="280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79"/>
      <c r="B136" s="280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81"/>
      <c r="B137" s="282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83" t="s">
        <v>9</v>
      </c>
      <c r="B139" s="284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85" t="s">
        <v>65</v>
      </c>
      <c r="B140" s="288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86"/>
      <c r="B141" s="289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86"/>
      <c r="B142" s="290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86"/>
      <c r="B143" s="288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86"/>
      <c r="B144" s="289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86"/>
      <c r="B145" s="289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86"/>
      <c r="B146" s="291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86"/>
      <c r="B147" s="289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86"/>
      <c r="B148" s="290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86"/>
      <c r="B149" s="291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86"/>
      <c r="B150" s="289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86"/>
      <c r="B151" s="290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86"/>
      <c r="B152" s="291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86"/>
      <c r="B153" s="289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87"/>
      <c r="B154" s="290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79" t="s">
        <v>38</v>
      </c>
      <c r="B155" s="280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79"/>
      <c r="B156" s="280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81"/>
      <c r="B157" s="282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83" t="s">
        <v>9</v>
      </c>
      <c r="B159" s="284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85" t="s">
        <v>71</v>
      </c>
      <c r="B160" s="288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86"/>
      <c r="B161" s="289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86"/>
      <c r="B162" s="290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86"/>
      <c r="B163" s="288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86"/>
      <c r="B164" s="289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86"/>
      <c r="B165" s="289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86"/>
      <c r="B166" s="291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86"/>
      <c r="B167" s="289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86"/>
      <c r="B168" s="290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86"/>
      <c r="B169" s="291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86"/>
      <c r="B170" s="289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86"/>
      <c r="B171" s="290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86"/>
      <c r="B172" s="291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86"/>
      <c r="B173" s="289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87"/>
      <c r="B174" s="290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79" t="s">
        <v>38</v>
      </c>
      <c r="B175" s="280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79"/>
      <c r="B176" s="280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81"/>
      <c r="B177" s="282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83" t="s">
        <v>9</v>
      </c>
      <c r="B179" s="284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85" t="s">
        <v>77</v>
      </c>
      <c r="B180" s="288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86"/>
      <c r="B181" s="289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86"/>
      <c r="B182" s="290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86"/>
      <c r="B183" s="288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286"/>
      <c r="B184" s="289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286"/>
      <c r="B185" s="289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286"/>
      <c r="B186" s="291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286"/>
      <c r="B187" s="289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286"/>
      <c r="B188" s="290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286"/>
      <c r="B189" s="292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286"/>
      <c r="B190" s="293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286"/>
      <c r="B191" s="294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286"/>
      <c r="B192" s="295" t="s">
        <v>82</v>
      </c>
      <c r="C192" s="255" t="s">
        <v>5</v>
      </c>
      <c r="D192" s="256">
        <v>730</v>
      </c>
      <c r="E192" s="257">
        <v>764</v>
      </c>
      <c r="F192" s="263"/>
      <c r="G192" s="264">
        <v>514</v>
      </c>
      <c r="H192" s="263"/>
      <c r="I192" s="257">
        <v>307</v>
      </c>
      <c r="J192" s="258">
        <v>127</v>
      </c>
      <c r="K192" s="257">
        <v>95</v>
      </c>
      <c r="L192" s="259">
        <f>SUM(D192:K192)</f>
        <v>2537</v>
      </c>
    </row>
    <row r="193" spans="1:12" x14ac:dyDescent="0.4">
      <c r="A193" s="286"/>
      <c r="B193" s="296"/>
      <c r="C193" s="251" t="s">
        <v>0</v>
      </c>
      <c r="D193" s="248">
        <v>462</v>
      </c>
      <c r="E193" s="252">
        <v>511</v>
      </c>
      <c r="F193" s="260"/>
      <c r="G193" s="261">
        <v>399</v>
      </c>
      <c r="H193" s="260"/>
      <c r="I193" s="252">
        <v>146</v>
      </c>
      <c r="J193" s="254">
        <v>92</v>
      </c>
      <c r="K193" s="252">
        <v>72</v>
      </c>
      <c r="L193" s="253">
        <f>SUM(D193:K193)</f>
        <v>1682</v>
      </c>
    </row>
    <row r="194" spans="1:12" ht="15" thickBot="1" x14ac:dyDescent="0.45">
      <c r="A194" s="287"/>
      <c r="B194" s="297"/>
      <c r="C194" s="265" t="s">
        <v>4</v>
      </c>
      <c r="D194" s="266">
        <v>0.63300000000000001</v>
      </c>
      <c r="E194" s="267">
        <v>0.66900000000000004</v>
      </c>
      <c r="F194" s="262"/>
      <c r="G194" s="268">
        <v>0.77600000000000002</v>
      </c>
      <c r="H194" s="262"/>
      <c r="I194" s="267">
        <v>0.53</v>
      </c>
      <c r="J194" s="269">
        <v>0.72</v>
      </c>
      <c r="K194" s="267">
        <v>0.76</v>
      </c>
      <c r="L194" s="270">
        <f>L193/L192</f>
        <v>0.66298778084351595</v>
      </c>
    </row>
    <row r="195" spans="1:12" x14ac:dyDescent="0.4">
      <c r="A195" s="279" t="s">
        <v>38</v>
      </c>
      <c r="B195" s="280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79"/>
      <c r="B196" s="280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81"/>
      <c r="B197" s="282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283" t="s">
        <v>9</v>
      </c>
      <c r="B199" s="284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285" t="s">
        <v>83</v>
      </c>
      <c r="B200" s="316" t="s">
        <v>84</v>
      </c>
      <c r="C200" s="317" t="s">
        <v>3</v>
      </c>
      <c r="D200" s="318">
        <v>2295</v>
      </c>
      <c r="E200" s="319"/>
      <c r="F200" s="318">
        <v>1664</v>
      </c>
      <c r="G200" s="318">
        <v>971</v>
      </c>
      <c r="H200" s="318">
        <v>69</v>
      </c>
      <c r="I200" s="320">
        <v>324</v>
      </c>
      <c r="J200" s="321">
        <v>127</v>
      </c>
      <c r="K200" s="318">
        <v>102</v>
      </c>
      <c r="L200" s="322">
        <f>SUM(D200:K200)</f>
        <v>5552</v>
      </c>
    </row>
    <row r="201" spans="1:12" x14ac:dyDescent="0.4">
      <c r="A201" s="286"/>
      <c r="B201" s="323"/>
      <c r="C201" s="251" t="s">
        <v>0</v>
      </c>
      <c r="D201" s="252">
        <v>1397</v>
      </c>
      <c r="E201" s="324"/>
      <c r="F201" s="252">
        <v>1012</v>
      </c>
      <c r="G201" s="252">
        <v>753</v>
      </c>
      <c r="H201" s="252">
        <v>21</v>
      </c>
      <c r="I201" s="325">
        <v>156</v>
      </c>
      <c r="J201" s="326">
        <v>77</v>
      </c>
      <c r="K201" s="252">
        <v>59</v>
      </c>
      <c r="L201" s="327">
        <f>SUM(D201:K201)</f>
        <v>3475</v>
      </c>
    </row>
    <row r="202" spans="1:12" ht="15" thickBot="1" x14ac:dyDescent="0.45">
      <c r="A202" s="286"/>
      <c r="B202" s="328"/>
      <c r="C202" s="329" t="s">
        <v>4</v>
      </c>
      <c r="D202" s="330">
        <v>0.60899999999999999</v>
      </c>
      <c r="E202" s="331"/>
      <c r="F202" s="330">
        <v>0.60799999999999998</v>
      </c>
      <c r="G202" s="330">
        <v>0.77500000000000002</v>
      </c>
      <c r="H202" s="330">
        <v>0.30399999999999999</v>
      </c>
      <c r="I202" s="332">
        <v>0.48099999999999998</v>
      </c>
      <c r="J202" s="269">
        <v>0.6</v>
      </c>
      <c r="K202" s="330">
        <v>0.57999999999999996</v>
      </c>
      <c r="L202" s="333">
        <f>L201/L200</f>
        <v>0.62590057636887608</v>
      </c>
    </row>
    <row r="203" spans="1:12" x14ac:dyDescent="0.4">
      <c r="A203" s="286"/>
      <c r="B203" s="288" t="s">
        <v>85</v>
      </c>
      <c r="C203" s="209" t="s">
        <v>3</v>
      </c>
      <c r="D203" s="236"/>
      <c r="E203" s="69"/>
      <c r="F203" s="170"/>
      <c r="G203" s="237"/>
      <c r="H203" s="170"/>
      <c r="I203" s="69"/>
      <c r="J203" s="170"/>
      <c r="K203" s="69"/>
      <c r="L203" s="82"/>
    </row>
    <row r="204" spans="1:12" x14ac:dyDescent="0.4">
      <c r="A204" s="286"/>
      <c r="B204" s="289"/>
      <c r="C204" s="210" t="s">
        <v>0</v>
      </c>
      <c r="D204" s="203"/>
      <c r="E204" s="31"/>
      <c r="F204" s="32"/>
      <c r="G204" s="26"/>
      <c r="H204" s="32"/>
      <c r="I204" s="95"/>
      <c r="J204" s="179"/>
      <c r="K204" s="95"/>
      <c r="L204" s="84"/>
    </row>
    <row r="205" spans="1:12" ht="15" thickBot="1" x14ac:dyDescent="0.45">
      <c r="A205" s="286"/>
      <c r="B205" s="289"/>
      <c r="C205" s="212" t="s">
        <v>4</v>
      </c>
      <c r="D205" s="204"/>
      <c r="E205" s="149"/>
      <c r="F205" s="101"/>
      <c r="G205" s="152"/>
      <c r="H205" s="101"/>
      <c r="I205" s="151"/>
      <c r="J205" s="101"/>
      <c r="K205" s="151"/>
      <c r="L205" s="57"/>
    </row>
    <row r="206" spans="1:12" x14ac:dyDescent="0.4">
      <c r="A206" s="286"/>
      <c r="B206" s="291" t="s">
        <v>86</v>
      </c>
      <c r="C206" s="213" t="s">
        <v>5</v>
      </c>
      <c r="D206" s="239"/>
      <c r="E206" s="192"/>
      <c r="F206" s="240"/>
      <c r="G206" s="241"/>
      <c r="H206" s="29"/>
      <c r="I206" s="50"/>
      <c r="J206" s="30"/>
      <c r="K206" s="29"/>
      <c r="L206" s="82"/>
    </row>
    <row r="207" spans="1:12" x14ac:dyDescent="0.4">
      <c r="A207" s="286"/>
      <c r="B207" s="289"/>
      <c r="C207" s="210" t="s">
        <v>0</v>
      </c>
      <c r="D207" s="203"/>
      <c r="E207" s="31"/>
      <c r="F207" s="242"/>
      <c r="G207" s="31"/>
      <c r="H207" s="31"/>
      <c r="I207" s="51"/>
      <c r="J207" s="179"/>
      <c r="K207" s="95"/>
      <c r="L207" s="84"/>
    </row>
    <row r="208" spans="1:12" ht="15" thickBot="1" x14ac:dyDescent="0.45">
      <c r="A208" s="286"/>
      <c r="B208" s="290"/>
      <c r="C208" s="211" t="s">
        <v>4</v>
      </c>
      <c r="D208" s="54"/>
      <c r="E208" s="196"/>
      <c r="F208" s="243"/>
      <c r="G208" s="52"/>
      <c r="H208" s="55"/>
      <c r="I208" s="58"/>
      <c r="J208" s="182"/>
      <c r="K208" s="55"/>
      <c r="L208" s="57"/>
    </row>
    <row r="209" spans="1:12" x14ac:dyDescent="0.4">
      <c r="A209" s="286"/>
      <c r="B209" s="292" t="s">
        <v>87</v>
      </c>
      <c r="C209" s="213" t="s">
        <v>5</v>
      </c>
      <c r="D209" s="205"/>
      <c r="E209" s="29"/>
      <c r="F209" s="30"/>
      <c r="G209" s="29"/>
      <c r="H209" s="30"/>
      <c r="I209" s="29"/>
      <c r="J209" s="30"/>
      <c r="K209" s="29"/>
      <c r="L209" s="82"/>
    </row>
    <row r="210" spans="1:12" x14ac:dyDescent="0.4">
      <c r="A210" s="286"/>
      <c r="B210" s="293"/>
      <c r="C210" s="210" t="s">
        <v>0</v>
      </c>
      <c r="D210" s="203"/>
      <c r="E210" s="31"/>
      <c r="F210" s="32"/>
      <c r="G210" s="31"/>
      <c r="H210" s="32"/>
      <c r="I210" s="95"/>
      <c r="J210" s="179"/>
      <c r="K210" s="95"/>
      <c r="L210" s="84"/>
    </row>
    <row r="211" spans="1:12" ht="15" thickBot="1" x14ac:dyDescent="0.45">
      <c r="A211" s="286"/>
      <c r="B211" s="294"/>
      <c r="C211" s="212" t="s">
        <v>4</v>
      </c>
      <c r="D211" s="204"/>
      <c r="E211" s="151"/>
      <c r="F211" s="101"/>
      <c r="G211" s="152"/>
      <c r="H211" s="101"/>
      <c r="I211" s="151"/>
      <c r="J211" s="101"/>
      <c r="K211" s="151"/>
      <c r="L211" s="244"/>
    </row>
    <row r="212" spans="1:12" x14ac:dyDescent="0.4">
      <c r="A212" s="286"/>
      <c r="B212" s="292" t="s">
        <v>88</v>
      </c>
      <c r="C212" s="213" t="s">
        <v>5</v>
      </c>
      <c r="D212" s="271"/>
      <c r="E212" s="272"/>
      <c r="F212" s="272"/>
      <c r="G212" s="273"/>
      <c r="H212" s="272"/>
      <c r="I212" s="272"/>
      <c r="J212" s="274"/>
      <c r="K212" s="272"/>
      <c r="L212" s="277"/>
    </row>
    <row r="213" spans="1:12" x14ac:dyDescent="0.4">
      <c r="A213" s="286"/>
      <c r="B213" s="293"/>
      <c r="C213" s="210" t="s">
        <v>0</v>
      </c>
      <c r="D213" s="203"/>
      <c r="E213" s="31"/>
      <c r="F213" s="31"/>
      <c r="G213" s="26"/>
      <c r="H213" s="31"/>
      <c r="I213" s="31"/>
      <c r="J213" s="32"/>
      <c r="K213" s="31"/>
      <c r="L213" s="84"/>
    </row>
    <row r="214" spans="1:12" ht="15" thickBot="1" x14ac:dyDescent="0.45">
      <c r="A214" s="287"/>
      <c r="B214" s="294"/>
      <c r="C214" s="212" t="s">
        <v>4</v>
      </c>
      <c r="D214" s="275"/>
      <c r="E214" s="231"/>
      <c r="F214" s="247"/>
      <c r="G214" s="276"/>
      <c r="H214" s="247"/>
      <c r="I214" s="231"/>
      <c r="J214" s="232"/>
      <c r="K214" s="231"/>
      <c r="L214" s="278"/>
    </row>
    <row r="215" spans="1:12" x14ac:dyDescent="0.4">
      <c r="A215" s="279" t="s">
        <v>38</v>
      </c>
      <c r="B215" s="280"/>
      <c r="C215" s="214" t="s">
        <v>5</v>
      </c>
      <c r="D215" s="206">
        <f>D200+D203+D206+D209+D212</f>
        <v>2295</v>
      </c>
      <c r="E215" s="217"/>
      <c r="F215" s="206">
        <f t="shared" ref="F215:L215" si="63">F200+F203+F206+F209+F212</f>
        <v>1664</v>
      </c>
      <c r="G215" s="19">
        <f t="shared" si="63"/>
        <v>971</v>
      </c>
      <c r="H215" s="206">
        <f t="shared" si="63"/>
        <v>69</v>
      </c>
      <c r="I215" s="130">
        <f t="shared" si="63"/>
        <v>324</v>
      </c>
      <c r="J215" s="219">
        <f t="shared" si="63"/>
        <v>127</v>
      </c>
      <c r="K215" s="183">
        <f t="shared" si="63"/>
        <v>102</v>
      </c>
      <c r="L215" s="238">
        <f t="shared" si="63"/>
        <v>5552</v>
      </c>
    </row>
    <row r="216" spans="1:12" x14ac:dyDescent="0.4">
      <c r="A216" s="279"/>
      <c r="B216" s="280"/>
      <c r="C216" s="215" t="s">
        <v>0</v>
      </c>
      <c r="D216" s="207">
        <f>D201+D204+D207+D210+D213</f>
        <v>1397</v>
      </c>
      <c r="E216" s="218"/>
      <c r="F216" s="207">
        <f t="shared" ref="F216:L216" si="64">F201+F204+F207+F210+F213</f>
        <v>1012</v>
      </c>
      <c r="G216" s="21">
        <f t="shared" si="64"/>
        <v>753</v>
      </c>
      <c r="H216" s="207">
        <f t="shared" si="64"/>
        <v>21</v>
      </c>
      <c r="I216" s="133">
        <f t="shared" si="64"/>
        <v>156</v>
      </c>
      <c r="J216" s="220">
        <f t="shared" si="64"/>
        <v>77</v>
      </c>
      <c r="K216" s="184">
        <f t="shared" si="64"/>
        <v>59</v>
      </c>
      <c r="L216" s="21">
        <f t="shared" si="64"/>
        <v>3475</v>
      </c>
    </row>
    <row r="217" spans="1:12" ht="15" thickBot="1" x14ac:dyDescent="0.45">
      <c r="A217" s="281"/>
      <c r="B217" s="282"/>
      <c r="C217" s="216" t="s">
        <v>4</v>
      </c>
      <c r="D217" s="185">
        <f>D216/D215</f>
        <v>0.60871459694989105</v>
      </c>
      <c r="E217" s="86"/>
      <c r="F217" s="185">
        <f t="shared" ref="F217:I217" si="65">F216/F215</f>
        <v>0.60817307692307687</v>
      </c>
      <c r="G217" s="86">
        <f t="shared" si="65"/>
        <v>0.77548918640576725</v>
      </c>
      <c r="H217" s="185">
        <f t="shared" si="65"/>
        <v>0.30434782608695654</v>
      </c>
      <c r="I217" s="168">
        <f t="shared" si="65"/>
        <v>0.48148148148148145</v>
      </c>
      <c r="J217" s="185">
        <f>J216/J215</f>
        <v>0.60629921259842523</v>
      </c>
      <c r="K217" s="110">
        <v>0.67</v>
      </c>
      <c r="L217" s="221">
        <f>L216/L215</f>
        <v>0.62590057636887608</v>
      </c>
    </row>
  </sheetData>
  <mergeCells count="89"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215:B217"/>
    <mergeCell ref="A199:B199"/>
    <mergeCell ref="A200:A214"/>
    <mergeCell ref="B200:B202"/>
    <mergeCell ref="B203:B205"/>
    <mergeCell ref="B206:B208"/>
    <mergeCell ref="B209:B211"/>
    <mergeCell ref="B212:B2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자료(11월1일주실적Upload)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2023-11-25T04:33:03Z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