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llcar\Desktop\"/>
    </mc:Choice>
  </mc:AlternateContent>
  <bookViews>
    <workbookView xWindow="0" yWindow="0" windowWidth="23040" windowHeight="9180"/>
  </bookViews>
  <sheets>
    <sheet name="주보(속보)발표 자료(25년3월10일주)" sheetId="10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80" i="10" l="1"/>
  <c r="H277" i="10" l="1"/>
  <c r="K291" i="10"/>
  <c r="J291" i="10"/>
  <c r="I291" i="10"/>
  <c r="H291" i="10"/>
  <c r="G291" i="10"/>
  <c r="F291" i="10"/>
  <c r="E291" i="10"/>
  <c r="D291" i="10"/>
  <c r="K290" i="10"/>
  <c r="J290" i="10"/>
  <c r="I290" i="10"/>
  <c r="H290" i="10"/>
  <c r="G290" i="10"/>
  <c r="F290" i="10"/>
  <c r="E290" i="10"/>
  <c r="D290" i="10"/>
  <c r="L288" i="10"/>
  <c r="L287" i="10"/>
  <c r="L285" i="10"/>
  <c r="L284" i="10"/>
  <c r="L282" i="10"/>
  <c r="L281" i="10"/>
  <c r="L279" i="10"/>
  <c r="L278" i="10"/>
  <c r="L276" i="10"/>
  <c r="L275" i="10"/>
  <c r="L286" i="10" l="1"/>
  <c r="I292" i="10"/>
  <c r="F292" i="10"/>
  <c r="K292" i="10"/>
  <c r="L283" i="10"/>
  <c r="H292" i="10"/>
  <c r="L290" i="10"/>
  <c r="J292" i="10"/>
  <c r="L289" i="10"/>
  <c r="E292" i="10"/>
  <c r="G292" i="10"/>
  <c r="L277" i="10"/>
  <c r="L280" i="10"/>
  <c r="D292" i="10"/>
  <c r="L291" i="10"/>
  <c r="L267" i="10"/>
  <c r="L266" i="10"/>
  <c r="H268" i="10"/>
  <c r="L268" i="10" l="1"/>
  <c r="L292" i="10"/>
  <c r="L264" i="10"/>
  <c r="L263" i="10"/>
  <c r="H265" i="10"/>
  <c r="L265" i="10" l="1"/>
  <c r="L261" i="10"/>
  <c r="L260" i="10"/>
  <c r="L262" i="10" l="1"/>
  <c r="H262" i="10"/>
  <c r="H259" i="10" l="1"/>
  <c r="E269" i="10"/>
  <c r="F269" i="10"/>
  <c r="G269" i="10"/>
  <c r="H269" i="10"/>
  <c r="I269" i="10"/>
  <c r="J269" i="10"/>
  <c r="K269" i="10"/>
  <c r="E270" i="10"/>
  <c r="F270" i="10"/>
  <c r="G270" i="10"/>
  <c r="H270" i="10"/>
  <c r="I270" i="10"/>
  <c r="J270" i="10"/>
  <c r="K270" i="10"/>
  <c r="D270" i="10"/>
  <c r="D269" i="10"/>
  <c r="L258" i="10"/>
  <c r="L270" i="10" s="1"/>
  <c r="L257" i="10"/>
  <c r="L269" i="10" s="1"/>
  <c r="F271" i="10" l="1"/>
  <c r="G271" i="10"/>
  <c r="E271" i="10"/>
  <c r="K271" i="10"/>
  <c r="H271" i="10"/>
  <c r="I271" i="10"/>
  <c r="J271" i="10"/>
  <c r="L271" i="10"/>
  <c r="L259" i="10"/>
  <c r="D271" i="10"/>
  <c r="L250" i="10"/>
  <c r="L249" i="10"/>
  <c r="L251" i="10" l="1"/>
  <c r="L247" i="10"/>
  <c r="L246" i="10"/>
  <c r="H248" i="10"/>
  <c r="F248" i="10"/>
  <c r="L248" i="10" l="1"/>
  <c r="L244" i="10"/>
  <c r="L243" i="10"/>
  <c r="H245" i="10"/>
  <c r="H239" i="10"/>
  <c r="L238" i="10"/>
  <c r="L237" i="10"/>
  <c r="L245" i="10" l="1"/>
  <c r="L239" i="10"/>
  <c r="H242" i="10" l="1"/>
  <c r="K253" i="10" l="1"/>
  <c r="J253" i="10"/>
  <c r="I253" i="10"/>
  <c r="H253" i="10"/>
  <c r="G253" i="10"/>
  <c r="F253" i="10"/>
  <c r="E253" i="10"/>
  <c r="D253" i="10"/>
  <c r="K252" i="10"/>
  <c r="J252" i="10"/>
  <c r="I252" i="10"/>
  <c r="H252" i="10"/>
  <c r="G252" i="10"/>
  <c r="F252" i="10"/>
  <c r="E252" i="10"/>
  <c r="D252" i="10"/>
  <c r="L241" i="10"/>
  <c r="L240" i="10"/>
  <c r="L242" i="10" l="1"/>
  <c r="L253" i="10"/>
  <c r="D254" i="10"/>
  <c r="E254" i="10"/>
  <c r="L252" i="10"/>
  <c r="F254" i="10"/>
  <c r="G254" i="10"/>
  <c r="H254" i="10"/>
  <c r="I254" i="10"/>
  <c r="J254" i="10"/>
  <c r="K254" i="10"/>
  <c r="L230" i="10"/>
  <c r="L229" i="10"/>
  <c r="L254" i="10" l="1"/>
  <c r="L231" i="10"/>
  <c r="L227" i="10"/>
  <c r="L226" i="10"/>
  <c r="L228" i="10" l="1"/>
  <c r="H228" i="10"/>
  <c r="L224" i="10" l="1"/>
  <c r="L223" i="10"/>
  <c r="H225" i="10"/>
  <c r="L225" i="10" l="1"/>
  <c r="L221" i="10"/>
  <c r="L220" i="10"/>
  <c r="H222" i="10"/>
  <c r="L222" i="10" l="1"/>
  <c r="H219" i="10"/>
  <c r="K233" i="10"/>
  <c r="J233" i="10"/>
  <c r="I233" i="10"/>
  <c r="H233" i="10"/>
  <c r="G233" i="10"/>
  <c r="F233" i="10"/>
  <c r="E233" i="10"/>
  <c r="D233" i="10"/>
  <c r="K232" i="10"/>
  <c r="J232" i="10"/>
  <c r="I232" i="10"/>
  <c r="H232" i="10"/>
  <c r="G232" i="10"/>
  <c r="F232" i="10"/>
  <c r="E232" i="10"/>
  <c r="D232" i="10"/>
  <c r="L218" i="10"/>
  <c r="L233" i="10" s="1"/>
  <c r="L217" i="10"/>
  <c r="L232" i="10" s="1"/>
  <c r="E234" i="10" l="1"/>
  <c r="L219" i="10"/>
  <c r="J234" i="10"/>
  <c r="K234" i="10"/>
  <c r="D234" i="10"/>
  <c r="F234" i="10"/>
  <c r="G234" i="10"/>
  <c r="H234" i="10"/>
  <c r="I234" i="10"/>
  <c r="L234" i="10"/>
  <c r="H211" i="10"/>
  <c r="H208" i="10" l="1"/>
  <c r="H205" i="10"/>
  <c r="H202" i="10" l="1"/>
  <c r="L197" i="10"/>
  <c r="L198" i="10"/>
  <c r="K213" i="10" l="1"/>
  <c r="J213" i="10"/>
  <c r="I213" i="10"/>
  <c r="H213" i="10"/>
  <c r="G213" i="10"/>
  <c r="F213" i="10"/>
  <c r="E213" i="10"/>
  <c r="D213" i="10"/>
  <c r="K212" i="10"/>
  <c r="J212" i="10"/>
  <c r="I212" i="10"/>
  <c r="H212" i="10"/>
  <c r="G212" i="10"/>
  <c r="F212" i="10"/>
  <c r="E212" i="10"/>
  <c r="D212" i="10"/>
  <c r="L210" i="10"/>
  <c r="L209" i="10"/>
  <c r="L207" i="10"/>
  <c r="L206" i="10"/>
  <c r="L204" i="10"/>
  <c r="L203" i="10"/>
  <c r="L201" i="10"/>
  <c r="L200" i="10"/>
  <c r="L211" i="10" l="1"/>
  <c r="L208" i="10"/>
  <c r="L205" i="10"/>
  <c r="L213" i="10"/>
  <c r="F214" i="10"/>
  <c r="G214" i="10"/>
  <c r="L212" i="10"/>
  <c r="H214" i="10"/>
  <c r="L202" i="10"/>
  <c r="I214" i="10"/>
  <c r="J214" i="10"/>
  <c r="K214" i="10"/>
  <c r="D214" i="10"/>
  <c r="H188" i="10"/>
  <c r="H191" i="10"/>
  <c r="L214" i="10" l="1"/>
  <c r="H185" i="10"/>
  <c r="H182" i="10" l="1"/>
  <c r="L170" i="10" l="1"/>
  <c r="L169" i="10"/>
  <c r="D179" i="10"/>
  <c r="H179" i="10"/>
  <c r="L190" i="10"/>
  <c r="L189" i="10"/>
  <c r="K193" i="10"/>
  <c r="J193" i="10"/>
  <c r="I193" i="10"/>
  <c r="H193" i="10"/>
  <c r="G193" i="10"/>
  <c r="F193" i="10"/>
  <c r="E193" i="10"/>
  <c r="D193" i="10"/>
  <c r="K192" i="10"/>
  <c r="J192" i="10"/>
  <c r="I192" i="10"/>
  <c r="H192" i="10"/>
  <c r="G192" i="10"/>
  <c r="F192" i="10"/>
  <c r="E192" i="10"/>
  <c r="D192" i="10"/>
  <c r="L187" i="10"/>
  <c r="L186" i="10"/>
  <c r="L184" i="10"/>
  <c r="L183" i="10"/>
  <c r="L181" i="10"/>
  <c r="L180" i="10"/>
  <c r="L178" i="10"/>
  <c r="L177" i="10"/>
  <c r="L188" i="10" l="1"/>
  <c r="L191" i="10"/>
  <c r="L185" i="10"/>
  <c r="L182" i="10"/>
  <c r="L179" i="10"/>
  <c r="L193" i="10"/>
  <c r="G194" i="10"/>
  <c r="H194" i="10"/>
  <c r="D194" i="10"/>
  <c r="I194" i="10"/>
  <c r="F194" i="10"/>
  <c r="J194" i="10"/>
  <c r="L192" i="10"/>
  <c r="K194" i="10"/>
  <c r="L167" i="10"/>
  <c r="L166" i="10"/>
  <c r="H168" i="10"/>
  <c r="L164" i="10"/>
  <c r="L163" i="10"/>
  <c r="L194" i="10" l="1"/>
  <c r="L168" i="10"/>
  <c r="L171" i="10"/>
  <c r="L165" i="10"/>
  <c r="L161" i="10"/>
  <c r="L160" i="10"/>
  <c r="L162" i="10" l="1"/>
  <c r="H162" i="10"/>
  <c r="H159" i="10" l="1"/>
  <c r="K173" i="10"/>
  <c r="J173" i="10"/>
  <c r="I173" i="10"/>
  <c r="H173" i="10"/>
  <c r="G173" i="10"/>
  <c r="F173" i="10"/>
  <c r="E173" i="10"/>
  <c r="D173" i="10"/>
  <c r="K172" i="10"/>
  <c r="J172" i="10"/>
  <c r="I172" i="10"/>
  <c r="H172" i="10"/>
  <c r="G172" i="10"/>
  <c r="F172" i="10"/>
  <c r="E172" i="10"/>
  <c r="D172" i="10"/>
  <c r="L158" i="10"/>
  <c r="L173" i="10" s="1"/>
  <c r="L157" i="10"/>
  <c r="L172" i="10" s="1"/>
  <c r="J174" i="10" l="1"/>
  <c r="F174" i="10"/>
  <c r="G174" i="10"/>
  <c r="D174" i="10"/>
  <c r="E174" i="10"/>
  <c r="H174" i="10"/>
  <c r="I174" i="10"/>
  <c r="K174" i="10"/>
  <c r="L174" i="10"/>
  <c r="L159" i="10"/>
  <c r="L150" i="10"/>
  <c r="L149" i="10"/>
  <c r="H151" i="10"/>
  <c r="L151" i="10" l="1"/>
  <c r="L147" i="10"/>
  <c r="L146" i="10"/>
  <c r="H148" i="10"/>
  <c r="L148" i="10" l="1"/>
  <c r="L144" i="10"/>
  <c r="L143" i="10"/>
  <c r="H145" i="10"/>
  <c r="L145" i="10" l="1"/>
  <c r="H152" i="10"/>
  <c r="H153" i="10"/>
  <c r="E152" i="10"/>
  <c r="E153" i="10"/>
  <c r="L141" i="10"/>
  <c r="L140" i="10"/>
  <c r="H142" i="10"/>
  <c r="H154" i="10" l="1"/>
  <c r="E154" i="10"/>
  <c r="L142" i="10"/>
  <c r="L138" i="10"/>
  <c r="L137" i="10"/>
  <c r="L152" i="10" s="1"/>
  <c r="K153" i="10"/>
  <c r="J153" i="10"/>
  <c r="I153" i="10"/>
  <c r="G153" i="10"/>
  <c r="F153" i="10"/>
  <c r="D153" i="10"/>
  <c r="K152" i="10"/>
  <c r="J152" i="10"/>
  <c r="I152" i="10"/>
  <c r="G152" i="10"/>
  <c r="F152" i="10"/>
  <c r="D152" i="10"/>
  <c r="L139" i="10" l="1"/>
  <c r="L153" i="10"/>
  <c r="L154" i="10" s="1"/>
  <c r="F154" i="10"/>
  <c r="K154" i="10"/>
  <c r="D154" i="10"/>
  <c r="G154" i="10"/>
  <c r="I154" i="10"/>
  <c r="J154" i="10"/>
  <c r="H131" i="10"/>
  <c r="H128" i="10"/>
  <c r="H125" i="10" l="1"/>
  <c r="H119" i="10" l="1"/>
  <c r="H122" i="10" l="1"/>
  <c r="K133" i="10" l="1"/>
  <c r="J133" i="10"/>
  <c r="I133" i="10"/>
  <c r="H133" i="10"/>
  <c r="G133" i="10"/>
  <c r="F133" i="10"/>
  <c r="E133" i="10"/>
  <c r="D133" i="10"/>
  <c r="K132" i="10"/>
  <c r="J132" i="10"/>
  <c r="I132" i="10"/>
  <c r="H132" i="10"/>
  <c r="G132" i="10"/>
  <c r="F132" i="10"/>
  <c r="E132" i="10"/>
  <c r="D132" i="10"/>
  <c r="L130" i="10"/>
  <c r="L129" i="10"/>
  <c r="L127" i="10"/>
  <c r="L126" i="10"/>
  <c r="L124" i="10"/>
  <c r="L123" i="10"/>
  <c r="L121" i="10"/>
  <c r="L120" i="10"/>
  <c r="L118" i="10"/>
  <c r="L117" i="10"/>
  <c r="L131" i="10" l="1"/>
  <c r="L125" i="10"/>
  <c r="G134" i="10"/>
  <c r="D134" i="10"/>
  <c r="L122" i="10"/>
  <c r="E134" i="10"/>
  <c r="F134" i="10"/>
  <c r="H134" i="10"/>
  <c r="L132" i="10"/>
  <c r="L128" i="10"/>
  <c r="I134" i="10"/>
  <c r="L133" i="10"/>
  <c r="J134" i="10"/>
  <c r="K134" i="10"/>
  <c r="L119" i="10"/>
  <c r="L110" i="10"/>
  <c r="L109" i="10"/>
  <c r="H111" i="10"/>
  <c r="L111" i="10" l="1"/>
  <c r="L134" i="10"/>
  <c r="L107" i="10"/>
  <c r="L106" i="10"/>
  <c r="H108" i="10"/>
  <c r="L104" i="10"/>
  <c r="L103" i="10"/>
  <c r="D113" i="10"/>
  <c r="L108" i="10" l="1"/>
  <c r="L105" i="10"/>
  <c r="E112" i="10"/>
  <c r="F112" i="10"/>
  <c r="G112" i="10"/>
  <c r="H112" i="10"/>
  <c r="I112" i="10"/>
  <c r="J112" i="10"/>
  <c r="K112" i="10"/>
  <c r="E113" i="10"/>
  <c r="F113" i="10"/>
  <c r="G113" i="10"/>
  <c r="H113" i="10"/>
  <c r="I113" i="10"/>
  <c r="J113" i="10"/>
  <c r="K113" i="10"/>
  <c r="D112" i="10"/>
  <c r="L101" i="10"/>
  <c r="L113" i="10" s="1"/>
  <c r="L100" i="10"/>
  <c r="L112" i="10" s="1"/>
  <c r="H114" i="10" l="1"/>
  <c r="F114" i="10"/>
  <c r="I114" i="10"/>
  <c r="G114" i="10"/>
  <c r="E114" i="10"/>
  <c r="J114" i="10"/>
  <c r="L114" i="10"/>
  <c r="K114" i="10"/>
  <c r="L102" i="10"/>
  <c r="D114" i="10"/>
  <c r="L93" i="10"/>
  <c r="L92" i="10"/>
  <c r="L90" i="10"/>
  <c r="L89" i="10"/>
  <c r="L94" i="10" l="1"/>
  <c r="L91" i="10"/>
  <c r="L87" i="10"/>
  <c r="L86" i="10"/>
  <c r="L88" i="10" l="1"/>
  <c r="E96" i="10"/>
  <c r="E95" i="10"/>
  <c r="L84" i="10"/>
  <c r="L83" i="10"/>
  <c r="L85" i="10" l="1"/>
  <c r="E97" i="10"/>
  <c r="K96" i="10"/>
  <c r="J96" i="10"/>
  <c r="I96" i="10"/>
  <c r="H96" i="10"/>
  <c r="G96" i="10"/>
  <c r="F96" i="10"/>
  <c r="D96" i="10"/>
  <c r="K95" i="10"/>
  <c r="J95" i="10"/>
  <c r="I95" i="10"/>
  <c r="H95" i="10"/>
  <c r="G95" i="10"/>
  <c r="F95" i="10"/>
  <c r="D95" i="10"/>
  <c r="L81" i="10"/>
  <c r="L80" i="10"/>
  <c r="I97" i="10" l="1"/>
  <c r="F97" i="10"/>
  <c r="L95" i="10"/>
  <c r="L96" i="10"/>
  <c r="H97" i="10"/>
  <c r="D97" i="10"/>
  <c r="G97" i="10"/>
  <c r="L82" i="10"/>
  <c r="J97" i="10"/>
  <c r="K97" i="10"/>
  <c r="F75" i="10"/>
  <c r="L73" i="10"/>
  <c r="L72" i="10"/>
  <c r="L70" i="10"/>
  <c r="L69" i="10"/>
  <c r="L74" i="10" l="1"/>
  <c r="L97" i="10"/>
  <c r="L71" i="10"/>
  <c r="L67" i="10"/>
  <c r="L66" i="10"/>
  <c r="L68" i="10" l="1"/>
  <c r="L64" i="10"/>
  <c r="L63" i="10"/>
  <c r="L65" i="10" l="1"/>
  <c r="E75" i="10"/>
  <c r="G75" i="10"/>
  <c r="H75" i="10"/>
  <c r="I75" i="10"/>
  <c r="J75" i="10"/>
  <c r="K75" i="10"/>
  <c r="E76" i="10"/>
  <c r="F76" i="10"/>
  <c r="G76" i="10"/>
  <c r="H76" i="10"/>
  <c r="I76" i="10"/>
  <c r="J76" i="10"/>
  <c r="K76" i="10"/>
  <c r="D76" i="10"/>
  <c r="D75" i="10"/>
  <c r="E62" i="10"/>
  <c r="F62" i="10"/>
  <c r="G62" i="10"/>
  <c r="H62" i="10"/>
  <c r="I62" i="10"/>
  <c r="J62" i="10"/>
  <c r="K62" i="10"/>
  <c r="D62" i="10"/>
  <c r="L61" i="10"/>
  <c r="L76" i="10" s="1"/>
  <c r="L60" i="10"/>
  <c r="L75" i="10" s="1"/>
  <c r="E77" i="10" l="1"/>
  <c r="L77" i="10"/>
  <c r="G77" i="10"/>
  <c r="K77" i="10"/>
  <c r="J77" i="10"/>
  <c r="D77" i="10"/>
  <c r="I77" i="10"/>
  <c r="F77" i="10"/>
  <c r="H77" i="10"/>
  <c r="L62" i="10"/>
  <c r="E55" i="10" l="1"/>
  <c r="F55" i="10"/>
  <c r="G55" i="10"/>
  <c r="H55" i="10"/>
  <c r="I55" i="10"/>
  <c r="J55" i="10"/>
  <c r="E56" i="10"/>
  <c r="F56" i="10"/>
  <c r="G56" i="10"/>
  <c r="H56" i="10"/>
  <c r="I56" i="10"/>
  <c r="J56" i="10"/>
  <c r="D56" i="10"/>
  <c r="D55" i="10"/>
  <c r="L53" i="10"/>
  <c r="L52" i="10"/>
  <c r="L50" i="10"/>
  <c r="L49" i="10"/>
  <c r="L47" i="10"/>
  <c r="L46" i="10"/>
  <c r="L44" i="10"/>
  <c r="L43" i="10"/>
  <c r="L55" i="10" l="1"/>
  <c r="L56" i="10"/>
  <c r="L54" i="10"/>
  <c r="L48" i="10"/>
  <c r="L51" i="10"/>
  <c r="F57" i="10"/>
  <c r="E57" i="10"/>
  <c r="I57" i="10"/>
  <c r="G57" i="10"/>
  <c r="K57" i="10"/>
  <c r="H57" i="10"/>
  <c r="J57" i="10"/>
  <c r="D57" i="10"/>
  <c r="L45" i="10"/>
  <c r="L36" i="10"/>
  <c r="L35" i="10"/>
  <c r="L57" i="10" l="1"/>
  <c r="L37" i="10"/>
  <c r="L33" i="10"/>
  <c r="L32" i="10"/>
  <c r="L34" i="10" l="1"/>
  <c r="K39" i="10"/>
  <c r="J39" i="10"/>
  <c r="I39" i="10"/>
  <c r="H39" i="10"/>
  <c r="G39" i="10"/>
  <c r="F39" i="10"/>
  <c r="E39" i="10"/>
  <c r="D39" i="10"/>
  <c r="K38" i="10"/>
  <c r="J38" i="10"/>
  <c r="I38" i="10"/>
  <c r="H38" i="10"/>
  <c r="G38" i="10"/>
  <c r="F38" i="10"/>
  <c r="E38" i="10"/>
  <c r="D38" i="10"/>
  <c r="L30" i="10"/>
  <c r="L29" i="10"/>
  <c r="L27" i="10"/>
  <c r="L26" i="10"/>
  <c r="L24" i="10"/>
  <c r="L23" i="10"/>
  <c r="E40" i="10" l="1"/>
  <c r="L39" i="10"/>
  <c r="K40" i="10"/>
  <c r="L28" i="10"/>
  <c r="F40" i="10"/>
  <c r="L31" i="10"/>
  <c r="G40" i="10"/>
  <c r="H40" i="10"/>
  <c r="L25" i="10"/>
  <c r="D40" i="10"/>
  <c r="L38" i="10"/>
  <c r="I40" i="10"/>
  <c r="J40" i="10"/>
  <c r="L40" i="10" l="1"/>
  <c r="E18" i="10"/>
  <c r="F18" i="10"/>
  <c r="G18" i="10"/>
  <c r="H18" i="10"/>
  <c r="I18" i="10"/>
  <c r="J18" i="10"/>
  <c r="K18" i="10"/>
  <c r="E19" i="10"/>
  <c r="F19" i="10"/>
  <c r="G19" i="10"/>
  <c r="H19" i="10"/>
  <c r="I19" i="10"/>
  <c r="J19" i="10"/>
  <c r="K19" i="10"/>
  <c r="D19" i="10"/>
  <c r="D18" i="10"/>
  <c r="G20" i="10" l="1"/>
  <c r="J20" i="10"/>
  <c r="H20" i="10"/>
  <c r="D20" i="10"/>
  <c r="F20" i="10"/>
  <c r="E20" i="10"/>
  <c r="I20" i="10"/>
  <c r="K20" i="10"/>
  <c r="L16" i="10"/>
  <c r="L15" i="10"/>
  <c r="L13" i="10"/>
  <c r="L12" i="10"/>
  <c r="L10" i="10"/>
  <c r="L9" i="10"/>
  <c r="L7" i="10"/>
  <c r="L6" i="10"/>
  <c r="L4" i="10"/>
  <c r="L3" i="10"/>
  <c r="L17" i="10" l="1"/>
  <c r="L14" i="10"/>
  <c r="L19" i="10"/>
  <c r="L18" i="10"/>
  <c r="L11" i="10"/>
  <c r="L5" i="10"/>
  <c r="L8" i="10"/>
  <c r="L20" i="10" l="1"/>
</calcChain>
</file>

<file path=xl/sharedStrings.xml><?xml version="1.0" encoding="utf-8"?>
<sst xmlns="http://schemas.openxmlformats.org/spreadsheetml/2006/main" count="538" uniqueCount="126">
  <si>
    <t>낙찰대수</t>
  </si>
  <si>
    <t>합계(누계)</t>
  </si>
  <si>
    <r>
      <t xml:space="preserve">현대글로비스
</t>
    </r>
    <r>
      <rPr>
        <b/>
        <sz val="9"/>
        <color theme="1"/>
        <rFont val="HY그래픽M"/>
        <family val="1"/>
        <charset val="129"/>
      </rPr>
      <t>(오토벨스마트옥션)</t>
    </r>
    <phoneticPr fontId="1" type="noConversion"/>
  </si>
  <si>
    <t>출품 대수</t>
  </si>
  <si>
    <t>낙찰율</t>
  </si>
  <si>
    <t>경매대수</t>
  </si>
  <si>
    <t>대구경매장</t>
  </si>
  <si>
    <t>롯데오토옥션</t>
    <phoneticPr fontId="1" type="noConversion"/>
  </si>
  <si>
    <t>오토허브옥션</t>
  </si>
  <si>
    <t>기간</t>
    <phoneticPr fontId="1" type="noConversion"/>
  </si>
  <si>
    <t>내역</t>
    <phoneticPr fontId="1" type="noConversion"/>
  </si>
  <si>
    <t>구분</t>
    <phoneticPr fontId="1" type="noConversion"/>
  </si>
  <si>
    <t>오토핸즈</t>
    <phoneticPr fontId="1" type="noConversion"/>
  </si>
  <si>
    <t>카옥션</t>
    <phoneticPr fontId="1" type="noConversion"/>
  </si>
  <si>
    <t>K-car옥션</t>
  </si>
  <si>
    <t>01월 전체 합계 
(협회 입력 관리)</t>
    <phoneticPr fontId="1" type="noConversion"/>
  </si>
  <si>
    <r>
      <t xml:space="preserve">주간/월간 합계 
</t>
    </r>
    <r>
      <rPr>
        <sz val="10"/>
        <color theme="0"/>
        <rFont val="HY그래픽M"/>
        <family val="1"/>
        <charset val="129"/>
      </rPr>
      <t>(전체 경매장 합계)</t>
    </r>
    <phoneticPr fontId="1" type="noConversion"/>
  </si>
  <si>
    <t>오토플러스</t>
  </si>
  <si>
    <t>(사)전국자동차경매장협회/회원사별 2024년 주간 경매 실적</t>
    <phoneticPr fontId="1" type="noConversion"/>
  </si>
  <si>
    <t>2024년
01월</t>
    <phoneticPr fontId="1" type="noConversion"/>
  </si>
  <si>
    <t>1월2일주
(화~)</t>
    <phoneticPr fontId="1" type="noConversion"/>
  </si>
  <si>
    <t>1월8일주
(월~)</t>
    <phoneticPr fontId="1" type="noConversion"/>
  </si>
  <si>
    <t>1월15일주
(월~)</t>
    <phoneticPr fontId="1" type="noConversion"/>
  </si>
  <si>
    <t>1월22일주
(월~)</t>
    <phoneticPr fontId="1" type="noConversion"/>
  </si>
  <si>
    <t>1월29일주
(월~)</t>
    <phoneticPr fontId="1" type="noConversion"/>
  </si>
  <si>
    <t>2월1일주
(목~)</t>
    <phoneticPr fontId="1" type="noConversion"/>
  </si>
  <si>
    <t>2월5일주
(월~)</t>
    <phoneticPr fontId="1" type="noConversion"/>
  </si>
  <si>
    <t>2월13일주
(화~)</t>
    <phoneticPr fontId="1" type="noConversion"/>
  </si>
  <si>
    <t>2월19일주
(월~)</t>
    <phoneticPr fontId="1" type="noConversion"/>
  </si>
  <si>
    <t>2월26일주
(월~)</t>
    <phoneticPr fontId="1" type="noConversion"/>
  </si>
  <si>
    <t>02월 전체 합계 
(협회 입력 관리)</t>
    <phoneticPr fontId="1" type="noConversion"/>
  </si>
  <si>
    <t>2024년
02월</t>
    <phoneticPr fontId="1" type="noConversion"/>
  </si>
  <si>
    <t>3월11일주
(월~)</t>
    <phoneticPr fontId="1" type="noConversion"/>
  </si>
  <si>
    <t>3월25일주
(월~)</t>
    <phoneticPr fontId="1" type="noConversion"/>
  </si>
  <si>
    <t>3월4일주
(월~)</t>
    <phoneticPr fontId="1" type="noConversion"/>
  </si>
  <si>
    <t>3월18일주
(월~)</t>
    <phoneticPr fontId="1" type="noConversion"/>
  </si>
  <si>
    <t>03월 전체 합계 
(협회 입력 관리)</t>
    <phoneticPr fontId="1" type="noConversion"/>
  </si>
  <si>
    <t>2024년
04월</t>
    <phoneticPr fontId="1" type="noConversion"/>
  </si>
  <si>
    <t>04월 전체 합계 
(협회 입력 관리)</t>
    <phoneticPr fontId="1" type="noConversion"/>
  </si>
  <si>
    <t>4월1일주
(월~)</t>
    <phoneticPr fontId="1" type="noConversion"/>
  </si>
  <si>
    <t>4월8일주
(월~)</t>
    <phoneticPr fontId="1" type="noConversion"/>
  </si>
  <si>
    <t>4월15일주
(월~)</t>
    <phoneticPr fontId="1" type="noConversion"/>
  </si>
  <si>
    <t>4월29일주
(월~)</t>
    <phoneticPr fontId="1" type="noConversion"/>
  </si>
  <si>
    <t>4월22일주
(월~)</t>
    <phoneticPr fontId="1" type="noConversion"/>
  </si>
  <si>
    <t>2024년
05월</t>
    <phoneticPr fontId="1" type="noConversion"/>
  </si>
  <si>
    <t>05월 전체 합계 
(협회 입력 관리)</t>
    <phoneticPr fontId="1" type="noConversion"/>
  </si>
  <si>
    <t>5월1일주
(수~)</t>
    <phoneticPr fontId="1" type="noConversion"/>
  </si>
  <si>
    <t>5월7일주
(화~)</t>
    <phoneticPr fontId="1" type="noConversion"/>
  </si>
  <si>
    <t>5월13일주
(월~)</t>
    <phoneticPr fontId="1" type="noConversion"/>
  </si>
  <si>
    <t>5월20일주
(월~)</t>
    <phoneticPr fontId="1" type="noConversion"/>
  </si>
  <si>
    <t>5월27일주
(월~)</t>
    <phoneticPr fontId="1" type="noConversion"/>
  </si>
  <si>
    <t>2024년
06월</t>
    <phoneticPr fontId="1" type="noConversion"/>
  </si>
  <si>
    <t>6월3일주
(월~)</t>
    <phoneticPr fontId="1" type="noConversion"/>
  </si>
  <si>
    <t>6월10일주
(월~)</t>
    <phoneticPr fontId="1" type="noConversion"/>
  </si>
  <si>
    <t>6월17일주
(월~)</t>
    <phoneticPr fontId="1" type="noConversion"/>
  </si>
  <si>
    <t>6월24일주
(월~)</t>
    <phoneticPr fontId="1" type="noConversion"/>
  </si>
  <si>
    <t>06월 전체 합계 
(협회 입력 관리)</t>
    <phoneticPr fontId="1" type="noConversion"/>
  </si>
  <si>
    <t>2024년
07월</t>
    <phoneticPr fontId="1" type="noConversion"/>
  </si>
  <si>
    <t>07월 전체 합계 
(협회 입력 관리)</t>
    <phoneticPr fontId="1" type="noConversion"/>
  </si>
  <si>
    <t>7월1일주
(월~)</t>
    <phoneticPr fontId="1" type="noConversion"/>
  </si>
  <si>
    <t>7월8일주
(월~)</t>
    <phoneticPr fontId="1" type="noConversion"/>
  </si>
  <si>
    <t>7월15일주
(월~)</t>
    <phoneticPr fontId="1" type="noConversion"/>
  </si>
  <si>
    <t>7월29일주
(월~)</t>
    <phoneticPr fontId="1" type="noConversion"/>
  </si>
  <si>
    <t>2024년
08월</t>
    <phoneticPr fontId="1" type="noConversion"/>
  </si>
  <si>
    <t>08월 전체 합계 
(협회 입력 관리)</t>
    <phoneticPr fontId="1" type="noConversion"/>
  </si>
  <si>
    <t>8월12일주
(월~)</t>
    <phoneticPr fontId="1" type="noConversion"/>
  </si>
  <si>
    <t>7월22일주
(월~)</t>
    <phoneticPr fontId="1" type="noConversion"/>
  </si>
  <si>
    <t>8월19일주
(월~)</t>
    <phoneticPr fontId="1" type="noConversion"/>
  </si>
  <si>
    <t>8월26일주
(월~)</t>
    <phoneticPr fontId="1" type="noConversion"/>
  </si>
  <si>
    <t>8월01일주
(목~)</t>
    <phoneticPr fontId="1" type="noConversion"/>
  </si>
  <si>
    <t>8월05일주
(월~)</t>
    <phoneticPr fontId="1" type="noConversion"/>
  </si>
  <si>
    <t>2024년
09월</t>
    <phoneticPr fontId="1" type="noConversion"/>
  </si>
  <si>
    <t>09월 전체 합계 
(협회 입력 관리)</t>
    <phoneticPr fontId="1" type="noConversion"/>
  </si>
  <si>
    <t>9월19일주
(목~)</t>
    <phoneticPr fontId="1" type="noConversion"/>
  </si>
  <si>
    <t>9월23일주
(월~)</t>
    <phoneticPr fontId="1" type="noConversion"/>
  </si>
  <si>
    <t>9월30일주
(월~)</t>
    <phoneticPr fontId="1" type="noConversion"/>
  </si>
  <si>
    <t>9월02일주
(월~)</t>
    <phoneticPr fontId="1" type="noConversion"/>
  </si>
  <si>
    <t>9월09일주
(월~)</t>
    <phoneticPr fontId="1" type="noConversion"/>
  </si>
  <si>
    <t>2024년
10월</t>
    <phoneticPr fontId="1" type="noConversion"/>
  </si>
  <si>
    <t>10월01일주
(화~)</t>
    <phoneticPr fontId="1" type="noConversion"/>
  </si>
  <si>
    <t>10월07일주
(월~)</t>
    <phoneticPr fontId="1" type="noConversion"/>
  </si>
  <si>
    <t>10월14일주
(월~)</t>
    <phoneticPr fontId="1" type="noConversion"/>
  </si>
  <si>
    <t>10월21일주
(월~)</t>
    <phoneticPr fontId="1" type="noConversion"/>
  </si>
  <si>
    <t>10월28일주
(월~)</t>
    <phoneticPr fontId="1" type="noConversion"/>
  </si>
  <si>
    <t>10월 전체 합계 
(협회 입력 관리)</t>
    <phoneticPr fontId="1" type="noConversion"/>
  </si>
  <si>
    <t>2024년
11월</t>
    <phoneticPr fontId="1" type="noConversion"/>
  </si>
  <si>
    <t>11월 전체 합계 
(협회 입력 관리)</t>
    <phoneticPr fontId="1" type="noConversion"/>
  </si>
  <si>
    <t>11월01일주
(금~)</t>
    <phoneticPr fontId="1" type="noConversion"/>
  </si>
  <si>
    <t>11월04일주
(월~)</t>
    <phoneticPr fontId="1" type="noConversion"/>
  </si>
  <si>
    <t>11월11일주
(월~)</t>
    <phoneticPr fontId="1" type="noConversion"/>
  </si>
  <si>
    <t>11월18일주
(월~)</t>
    <phoneticPr fontId="1" type="noConversion"/>
  </si>
  <si>
    <t>11월25일주
(월~)</t>
    <phoneticPr fontId="1" type="noConversion"/>
  </si>
  <si>
    <t>2024년
12월</t>
    <phoneticPr fontId="1" type="noConversion"/>
  </si>
  <si>
    <t>12월 전체 합계 
(협회 입력 관리)</t>
    <phoneticPr fontId="1" type="noConversion"/>
  </si>
  <si>
    <t>12월09일주
(월~)</t>
    <phoneticPr fontId="1" type="noConversion"/>
  </si>
  <si>
    <t>12월16일주
(월~)</t>
    <phoneticPr fontId="1" type="noConversion"/>
  </si>
  <si>
    <t>12월23일주
(월~)</t>
    <phoneticPr fontId="1" type="noConversion"/>
  </si>
  <si>
    <t>12월30일주
(월~)</t>
    <phoneticPr fontId="1" type="noConversion"/>
  </si>
  <si>
    <t>12월02일주
(월~)</t>
    <phoneticPr fontId="1" type="noConversion"/>
  </si>
  <si>
    <t>2025년
01월</t>
    <phoneticPr fontId="1" type="noConversion"/>
  </si>
  <si>
    <t>1월02일주
(목~)</t>
    <phoneticPr fontId="1" type="noConversion"/>
  </si>
  <si>
    <t>1월06일주
(월~)</t>
    <phoneticPr fontId="1" type="noConversion"/>
  </si>
  <si>
    <t>1월13일주
(월~)</t>
    <phoneticPr fontId="1" type="noConversion"/>
  </si>
  <si>
    <t>1월20일주
(월~)</t>
    <phoneticPr fontId="1" type="noConversion"/>
  </si>
  <si>
    <t>1월 전체 합계 
(협회 입력 관리)</t>
    <phoneticPr fontId="1" type="noConversion"/>
  </si>
  <si>
    <t>64,1%</t>
    <phoneticPr fontId="1" type="noConversion"/>
  </si>
  <si>
    <t>1월31일주
(금~)</t>
    <phoneticPr fontId="1" type="noConversion"/>
  </si>
  <si>
    <t>2025년
02월</t>
    <phoneticPr fontId="1" type="noConversion"/>
  </si>
  <si>
    <t>2월10일주
(월~)</t>
    <phoneticPr fontId="1" type="noConversion"/>
  </si>
  <si>
    <t>2월17일주
(월~)</t>
    <phoneticPr fontId="1" type="noConversion"/>
  </si>
  <si>
    <t>2월03일주
(월~)</t>
    <phoneticPr fontId="1" type="noConversion"/>
  </si>
  <si>
    <t>2월24일주
(월~)</t>
    <phoneticPr fontId="1" type="noConversion"/>
  </si>
  <si>
    <t>2월 전체 합계 
(협회 입력 관리)</t>
    <phoneticPr fontId="1" type="noConversion"/>
  </si>
  <si>
    <t>2025년
03월</t>
    <phoneticPr fontId="1" type="noConversion"/>
  </si>
  <si>
    <t>3월 전체 합계 
(협회 입력 관리)</t>
    <phoneticPr fontId="1" type="noConversion"/>
  </si>
  <si>
    <t>3월04일주
(화~)</t>
    <phoneticPr fontId="1" type="noConversion"/>
  </si>
  <si>
    <t>3월10일주
(월~)</t>
    <phoneticPr fontId="1" type="noConversion"/>
  </si>
  <si>
    <t>3월17일주
(월~)</t>
    <phoneticPr fontId="1" type="noConversion"/>
  </si>
  <si>
    <t>3월24일주
(월~)</t>
    <phoneticPr fontId="1" type="noConversion"/>
  </si>
  <si>
    <t>03월31일주
(월~)</t>
    <phoneticPr fontId="1" type="noConversion"/>
  </si>
  <si>
    <t>낙찰률</t>
  </si>
  <si>
    <t>출품대수</t>
  </si>
  <si>
    <t>참여회원</t>
  </si>
  <si>
    <t>912대</t>
  </si>
  <si>
    <t>616대</t>
  </si>
  <si>
    <t>536개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</si>
</sst>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HY그래픽M"/>
      <family val="1"/>
      <charset val="129"/>
    </font>
    <font>
      <b/>
      <sz val="11"/>
      <color theme="1"/>
      <name val="HY그래픽M"/>
      <family val="1"/>
      <charset val="129"/>
    </font>
    <font>
      <b/>
      <sz val="11"/>
      <name val="HY그래픽M"/>
      <family val="1"/>
      <charset val="129"/>
    </font>
    <font>
      <b/>
      <sz val="9"/>
      <color theme="1"/>
      <name val="HY그래픽M"/>
      <family val="1"/>
      <charset val="129"/>
    </font>
    <font>
      <sz val="10"/>
      <name val="HY그래픽M"/>
      <family val="1"/>
      <charset val="129"/>
    </font>
    <font>
      <b/>
      <sz val="10"/>
      <name val="HY그래픽M"/>
      <family val="1"/>
      <charset val="129"/>
    </font>
    <font>
      <sz val="11"/>
      <color theme="1"/>
      <name val="HY그래픽M"/>
      <family val="1"/>
      <charset val="129"/>
    </font>
    <font>
      <sz val="11"/>
      <color rgb="FF222222"/>
      <name val="HY그래픽M"/>
      <family val="1"/>
      <charset val="129"/>
    </font>
    <font>
      <b/>
      <sz val="11"/>
      <color rgb="FF222222"/>
      <name val="HY그래픽M"/>
      <family val="1"/>
      <charset val="129"/>
    </font>
    <font>
      <sz val="12"/>
      <color rgb="FF222222"/>
      <name val="HY그래픽M"/>
      <family val="1"/>
      <charset val="129"/>
    </font>
    <font>
      <sz val="14"/>
      <color theme="0"/>
      <name val="HY그래픽M"/>
      <family val="1"/>
      <charset val="129"/>
    </font>
    <font>
      <sz val="10"/>
      <color theme="0"/>
      <name val="HY그래픽M"/>
      <family val="1"/>
      <charset val="129"/>
    </font>
    <font>
      <sz val="20"/>
      <color theme="0"/>
      <name val="HY그래픽M"/>
      <family val="1"/>
      <charset val="129"/>
    </font>
    <font>
      <b/>
      <sz val="20"/>
      <color theme="0"/>
      <name val="HY그래픽M"/>
      <family val="1"/>
      <charset val="129"/>
    </font>
    <font>
      <sz val="10"/>
      <color rgb="FF1E1E23"/>
      <name val="맑은 고딕"/>
      <family val="3"/>
      <charset val="129"/>
      <scheme val="minor"/>
    </font>
    <font>
      <b/>
      <sz val="10"/>
      <color rgb="FFFFFFFF"/>
      <name val="맑은 고딕"/>
      <family val="3"/>
      <charset val="129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404040"/>
        <bgColor indexed="64"/>
      </patternFill>
    </fill>
  </fills>
  <borders count="6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FF0000"/>
      </top>
      <bottom style="thin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medium">
        <color indexed="64"/>
      </top>
      <bottom/>
      <diagonal style="hair">
        <color indexed="64"/>
      </diagonal>
    </border>
    <border diagonalUp="1" diagonalDown="1">
      <left/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/>
      <bottom style="medium">
        <color rgb="FF000000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 style="hair">
        <color indexed="64"/>
      </diagonal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 diagonalUp="1" diagonalDown="1">
      <left/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/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/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>
      <left style="medium">
        <color indexed="64"/>
      </left>
      <right style="medium">
        <color indexed="64"/>
      </right>
      <top style="medium">
        <color rgb="FF000000"/>
      </top>
      <bottom style="thin">
        <color indexed="64"/>
      </bottom>
      <diagonal style="hair">
        <color indexed="64"/>
      </diagonal>
    </border>
    <border>
      <left/>
      <right style="medium">
        <color indexed="64"/>
      </right>
      <top style="thin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 style="thin">
        <color indexed="64"/>
      </bottom>
      <diagonal/>
    </border>
    <border diagonalUp="1">
      <left style="medium">
        <color indexed="64"/>
      </left>
      <right/>
      <top style="medium">
        <color rgb="FF000000"/>
      </top>
      <bottom style="thin">
        <color indexed="64"/>
      </bottom>
      <diagonal style="hair">
        <color indexed="64"/>
      </diagonal>
    </border>
    <border diagonalUp="1" diagonalDown="1">
      <left/>
      <right/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/>
      <right/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/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/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/>
      <top style="thin">
        <color indexed="64"/>
      </top>
      <bottom style="medium">
        <color indexed="64"/>
      </bottom>
      <diagonal style="hair">
        <color indexed="64"/>
      </diagonal>
    </border>
  </borders>
  <cellStyleXfs count="4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</cellStyleXfs>
  <cellXfs count="266">
    <xf numFmtId="0" fontId="0" fillId="0" borderId="0" xfId="0">
      <alignment vertical="center"/>
    </xf>
    <xf numFmtId="0" fontId="4" fillId="3" borderId="3" xfId="0" applyFont="1" applyFill="1" applyBorder="1" applyAlignment="1">
      <alignment horizontal="center" vertical="center" wrapText="1"/>
    </xf>
    <xf numFmtId="41" fontId="3" fillId="2" borderId="1" xfId="2" applyFont="1" applyFill="1" applyBorder="1">
      <alignment vertical="center"/>
    </xf>
    <xf numFmtId="41" fontId="3" fillId="2" borderId="13" xfId="2" applyFont="1" applyFill="1" applyBorder="1">
      <alignment vertical="center"/>
    </xf>
    <xf numFmtId="9" fontId="3" fillId="2" borderId="4" xfId="1" applyNumberFormat="1" applyFont="1" applyFill="1" applyBorder="1">
      <alignment vertical="center"/>
    </xf>
    <xf numFmtId="41" fontId="3" fillId="5" borderId="30" xfId="2" applyFont="1" applyFill="1" applyBorder="1">
      <alignment vertical="center"/>
    </xf>
    <xf numFmtId="41" fontId="5" fillId="5" borderId="28" xfId="2" applyFont="1" applyFill="1" applyBorder="1">
      <alignment vertical="center"/>
    </xf>
    <xf numFmtId="9" fontId="3" fillId="5" borderId="29" xfId="1" applyNumberFormat="1" applyFont="1" applyFill="1" applyBorder="1">
      <alignment vertical="center"/>
    </xf>
    <xf numFmtId="41" fontId="3" fillId="5" borderId="15" xfId="2" applyFont="1" applyFill="1" applyBorder="1">
      <alignment vertical="center"/>
    </xf>
    <xf numFmtId="9" fontId="3" fillId="5" borderId="29" xfId="0" applyNumberFormat="1" applyFont="1" applyFill="1" applyBorder="1">
      <alignment vertical="center"/>
    </xf>
    <xf numFmtId="41" fontId="3" fillId="5" borderId="1" xfId="2" applyFont="1" applyFill="1" applyBorder="1">
      <alignment vertical="center"/>
    </xf>
    <xf numFmtId="41" fontId="5" fillId="5" borderId="2" xfId="2" applyFont="1" applyFill="1" applyBorder="1">
      <alignment vertical="center"/>
    </xf>
    <xf numFmtId="9" fontId="3" fillId="5" borderId="4" xfId="1" applyNumberFormat="1" applyFont="1" applyFill="1" applyBorder="1">
      <alignment vertical="center"/>
    </xf>
    <xf numFmtId="41" fontId="7" fillId="5" borderId="1" xfId="2" applyFont="1" applyFill="1" applyBorder="1" applyAlignment="1">
      <alignment vertical="center" wrapText="1"/>
    </xf>
    <xf numFmtId="41" fontId="8" fillId="5" borderId="2" xfId="2" applyFont="1" applyFill="1" applyBorder="1" applyAlignment="1">
      <alignment vertical="center" wrapText="1"/>
    </xf>
    <xf numFmtId="41" fontId="8" fillId="5" borderId="9" xfId="2" applyFont="1" applyFill="1" applyBorder="1" applyAlignment="1">
      <alignment vertical="center" wrapText="1"/>
    </xf>
    <xf numFmtId="0" fontId="9" fillId="5" borderId="26" xfId="0" applyFont="1" applyFill="1" applyBorder="1" applyAlignment="1">
      <alignment horizontal="center" vertical="center" wrapText="1"/>
    </xf>
    <xf numFmtId="0" fontId="9" fillId="5" borderId="22" xfId="0" applyFont="1" applyFill="1" applyBorder="1" applyAlignment="1">
      <alignment horizontal="center" vertical="center" wrapText="1"/>
    </xf>
    <xf numFmtId="41" fontId="7" fillId="5" borderId="23" xfId="2" applyFont="1" applyFill="1" applyBorder="1" applyAlignment="1">
      <alignment vertical="center" wrapText="1"/>
    </xf>
    <xf numFmtId="41" fontId="8" fillId="5" borderId="24" xfId="2" applyFont="1" applyFill="1" applyBorder="1" applyAlignment="1">
      <alignment vertical="center" wrapText="1"/>
    </xf>
    <xf numFmtId="9" fontId="3" fillId="5" borderId="25" xfId="1" applyNumberFormat="1" applyFont="1" applyFill="1" applyBorder="1" applyAlignment="1">
      <alignment vertical="center" wrapText="1"/>
    </xf>
    <xf numFmtId="41" fontId="7" fillId="5" borderId="2" xfId="2" applyFont="1" applyFill="1" applyBorder="1" applyAlignment="1">
      <alignment vertical="center" wrapText="1"/>
    </xf>
    <xf numFmtId="41" fontId="3" fillId="5" borderId="2" xfId="2" applyFont="1" applyFill="1" applyBorder="1">
      <alignment vertical="center"/>
    </xf>
    <xf numFmtId="41" fontId="7" fillId="5" borderId="24" xfId="2" applyFont="1" applyFill="1" applyBorder="1" applyAlignment="1">
      <alignment vertical="center" wrapText="1"/>
    </xf>
    <xf numFmtId="9" fontId="7" fillId="5" borderId="25" xfId="1" applyNumberFormat="1" applyFont="1" applyFill="1" applyBorder="1" applyAlignment="1">
      <alignment vertical="center" wrapText="1"/>
    </xf>
    <xf numFmtId="41" fontId="7" fillId="5" borderId="13" xfId="2" applyFont="1" applyFill="1" applyBorder="1" applyAlignment="1">
      <alignment vertical="center" wrapText="1"/>
    </xf>
    <xf numFmtId="0" fontId="9" fillId="5" borderId="9" xfId="0" applyFont="1" applyFill="1" applyBorder="1" applyAlignment="1">
      <alignment horizontal="center" vertical="center" wrapText="1"/>
    </xf>
    <xf numFmtId="3" fontId="12" fillId="5" borderId="33" xfId="0" applyNumberFormat="1" applyFont="1" applyFill="1" applyBorder="1" applyAlignment="1">
      <alignment horizontal="right" vertical="center" wrapText="1"/>
    </xf>
    <xf numFmtId="0" fontId="11" fillId="5" borderId="9" xfId="0" applyFont="1" applyFill="1" applyBorder="1" applyAlignment="1">
      <alignment horizontal="right" vertical="center" wrapText="1"/>
    </xf>
    <xf numFmtId="9" fontId="10" fillId="5" borderId="34" xfId="0" applyNumberFormat="1" applyFont="1" applyFill="1" applyBorder="1" applyAlignment="1">
      <alignment horizontal="right" vertical="center" wrapText="1"/>
    </xf>
    <xf numFmtId="41" fontId="8" fillId="5" borderId="35" xfId="2" applyFont="1" applyFill="1" applyBorder="1" applyAlignment="1">
      <alignment vertical="center" wrapText="1"/>
    </xf>
    <xf numFmtId="41" fontId="7" fillId="5" borderId="35" xfId="2" applyFont="1" applyFill="1" applyBorder="1" applyAlignment="1">
      <alignment vertical="center" wrapText="1"/>
    </xf>
    <xf numFmtId="41" fontId="8" fillId="5" borderId="13" xfId="2" applyFont="1" applyFill="1" applyBorder="1" applyAlignment="1">
      <alignment vertical="center" wrapText="1"/>
    </xf>
    <xf numFmtId="41" fontId="7" fillId="5" borderId="36" xfId="2" applyFont="1" applyFill="1" applyBorder="1" applyAlignment="1">
      <alignment vertical="center" wrapText="1"/>
    </xf>
    <xf numFmtId="9" fontId="3" fillId="5" borderId="4" xfId="1" applyNumberFormat="1" applyFont="1" applyFill="1" applyBorder="1" applyAlignment="1">
      <alignment vertical="center" wrapText="1"/>
    </xf>
    <xf numFmtId="9" fontId="7" fillId="5" borderId="26" xfId="1" applyNumberFormat="1" applyFont="1" applyFill="1" applyBorder="1" applyAlignment="1">
      <alignment vertical="center" wrapText="1"/>
    </xf>
    <xf numFmtId="0" fontId="13" fillId="6" borderId="3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4" fillId="3" borderId="5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9" fillId="4" borderId="10" xfId="0" applyFont="1" applyFill="1" applyBorder="1" applyAlignment="1">
      <alignment horizontal="center" vertical="center" wrapText="1"/>
    </xf>
    <xf numFmtId="41" fontId="9" fillId="4" borderId="1" xfId="0" applyNumberFormat="1" applyFont="1" applyFill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41" fontId="4" fillId="4" borderId="2" xfId="0" applyNumberFormat="1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9" fontId="9" fillId="4" borderId="4" xfId="1" applyFont="1" applyFill="1" applyBorder="1" applyAlignment="1">
      <alignment horizontal="center" vertical="center" wrapText="1"/>
    </xf>
    <xf numFmtId="0" fontId="4" fillId="5" borderId="0" xfId="0" applyFont="1" applyFill="1" applyBorder="1" applyAlignment="1">
      <alignment horizontal="center" vertical="center" wrapText="1"/>
    </xf>
    <xf numFmtId="0" fontId="9" fillId="5" borderId="0" xfId="0" applyFont="1" applyFill="1" applyBorder="1" applyAlignment="1">
      <alignment horizontal="center" vertical="center" wrapText="1"/>
    </xf>
    <xf numFmtId="9" fontId="9" fillId="5" borderId="0" xfId="1" applyFont="1" applyFill="1" applyBorder="1" applyAlignment="1">
      <alignment horizontal="right" vertical="center" wrapText="1"/>
    </xf>
    <xf numFmtId="0" fontId="9" fillId="5" borderId="10" xfId="0" applyFont="1" applyFill="1" applyBorder="1" applyAlignment="1">
      <alignment horizontal="center" vertical="center" wrapText="1"/>
    </xf>
    <xf numFmtId="0" fontId="4" fillId="5" borderId="9" xfId="0" applyFont="1" applyFill="1" applyBorder="1" applyAlignment="1">
      <alignment horizontal="center" vertical="center" wrapText="1"/>
    </xf>
    <xf numFmtId="0" fontId="9" fillId="5" borderId="7" xfId="0" applyFont="1" applyFill="1" applyBorder="1" applyAlignment="1">
      <alignment horizontal="center" vertical="center" wrapText="1"/>
    </xf>
    <xf numFmtId="9" fontId="7" fillId="5" borderId="4" xfId="1" applyNumberFormat="1" applyFont="1" applyFill="1" applyBorder="1" applyAlignment="1">
      <alignment vertical="center" wrapText="1"/>
    </xf>
    <xf numFmtId="9" fontId="3" fillId="5" borderId="16" xfId="1" applyNumberFormat="1" applyFont="1" applyFill="1" applyBorder="1">
      <alignment vertical="center"/>
    </xf>
    <xf numFmtId="9" fontId="7" fillId="5" borderId="14" xfId="1" applyNumberFormat="1" applyFont="1" applyFill="1" applyBorder="1" applyAlignment="1">
      <alignment vertical="center" wrapText="1"/>
    </xf>
    <xf numFmtId="9" fontId="3" fillId="5" borderId="14" xfId="1" applyNumberFormat="1" applyFont="1" applyFill="1" applyBorder="1">
      <alignment vertical="center"/>
    </xf>
    <xf numFmtId="9" fontId="7" fillId="5" borderId="27" xfId="1" applyNumberFormat="1" applyFont="1" applyFill="1" applyBorder="1" applyAlignment="1">
      <alignment vertical="center" wrapText="1"/>
    </xf>
    <xf numFmtId="41" fontId="7" fillId="5" borderId="22" xfId="2" applyFont="1" applyFill="1" applyBorder="1" applyAlignment="1">
      <alignment vertical="center" wrapText="1"/>
    </xf>
    <xf numFmtId="41" fontId="8" fillId="5" borderId="22" xfId="2" applyFont="1" applyFill="1" applyBorder="1" applyAlignment="1">
      <alignment vertical="center" wrapText="1"/>
    </xf>
    <xf numFmtId="41" fontId="3" fillId="2" borderId="19" xfId="2" applyFont="1" applyFill="1" applyBorder="1">
      <alignment vertical="center"/>
    </xf>
    <xf numFmtId="41" fontId="3" fillId="2" borderId="2" xfId="2" applyFont="1" applyFill="1" applyBorder="1">
      <alignment vertical="center"/>
    </xf>
    <xf numFmtId="41" fontId="7" fillId="5" borderId="37" xfId="2" applyFont="1" applyFill="1" applyBorder="1" applyAlignment="1">
      <alignment vertical="center" wrapText="1"/>
    </xf>
    <xf numFmtId="0" fontId="8" fillId="5" borderId="38" xfId="0" applyFont="1" applyFill="1" applyBorder="1" applyAlignment="1">
      <alignment vertical="center" wrapText="1"/>
    </xf>
    <xf numFmtId="9" fontId="3" fillId="5" borderId="39" xfId="0" applyNumberFormat="1" applyFont="1" applyFill="1" applyBorder="1" applyAlignment="1">
      <alignment vertical="center" wrapText="1"/>
    </xf>
    <xf numFmtId="41" fontId="3" fillId="5" borderId="19" xfId="2" applyFont="1" applyFill="1" applyBorder="1">
      <alignment vertical="center"/>
    </xf>
    <xf numFmtId="41" fontId="7" fillId="5" borderId="31" xfId="2" applyFont="1" applyFill="1" applyBorder="1" applyAlignment="1">
      <alignment vertical="center" wrapText="1"/>
    </xf>
    <xf numFmtId="41" fontId="10" fillId="5" borderId="19" xfId="2" applyFont="1" applyFill="1" applyBorder="1" applyAlignment="1">
      <alignment horizontal="center" vertical="center" wrapText="1"/>
    </xf>
    <xf numFmtId="41" fontId="11" fillId="5" borderId="2" xfId="2" applyFont="1" applyFill="1" applyBorder="1" applyAlignment="1">
      <alignment horizontal="center" vertical="center" wrapText="1"/>
    </xf>
    <xf numFmtId="9" fontId="3" fillId="5" borderId="21" xfId="1" applyNumberFormat="1" applyFont="1" applyFill="1" applyBorder="1" applyAlignment="1">
      <alignment horizontal="right" vertical="center"/>
    </xf>
    <xf numFmtId="9" fontId="3" fillId="5" borderId="32" xfId="1" applyNumberFormat="1" applyFont="1" applyFill="1" applyBorder="1" applyAlignment="1">
      <alignment horizontal="right" vertical="center" wrapText="1"/>
    </xf>
    <xf numFmtId="9" fontId="10" fillId="5" borderId="21" xfId="0" applyNumberFormat="1" applyFont="1" applyFill="1" applyBorder="1" applyAlignment="1">
      <alignment horizontal="right" vertical="center" wrapText="1"/>
    </xf>
    <xf numFmtId="9" fontId="3" fillId="5" borderId="32" xfId="1" applyNumberFormat="1" applyFont="1" applyFill="1" applyBorder="1" applyAlignment="1">
      <alignment horizontal="right" vertical="center"/>
    </xf>
    <xf numFmtId="9" fontId="3" fillId="5" borderId="4" xfId="1" applyNumberFormat="1" applyFont="1" applyFill="1" applyBorder="1" applyAlignment="1">
      <alignment horizontal="right" vertical="center" wrapText="1"/>
    </xf>
    <xf numFmtId="9" fontId="3" fillId="5" borderId="25" xfId="1" applyNumberFormat="1" applyFont="1" applyFill="1" applyBorder="1" applyAlignment="1">
      <alignment horizontal="right" vertical="center" wrapText="1"/>
    </xf>
    <xf numFmtId="41" fontId="5" fillId="2" borderId="13" xfId="2" applyFont="1" applyFill="1" applyBorder="1">
      <alignment vertical="center"/>
    </xf>
    <xf numFmtId="9" fontId="3" fillId="2" borderId="4" xfId="1" applyNumberFormat="1" applyFont="1" applyFill="1" applyBorder="1" applyAlignment="1">
      <alignment horizontal="right" vertical="center"/>
    </xf>
    <xf numFmtId="0" fontId="4" fillId="3" borderId="19" xfId="0" applyFont="1" applyFill="1" applyBorder="1" applyAlignment="1">
      <alignment horizontal="center" vertical="center" wrapText="1"/>
    </xf>
    <xf numFmtId="3" fontId="12" fillId="5" borderId="40" xfId="0" applyNumberFormat="1" applyFont="1" applyFill="1" applyBorder="1" applyAlignment="1">
      <alignment horizontal="right" vertical="center" wrapText="1"/>
    </xf>
    <xf numFmtId="0" fontId="11" fillId="5" borderId="41" xfId="0" applyFont="1" applyFill="1" applyBorder="1" applyAlignment="1">
      <alignment horizontal="right" vertical="center" wrapText="1"/>
    </xf>
    <xf numFmtId="9" fontId="10" fillId="5" borderId="42" xfId="0" applyNumberFormat="1" applyFont="1" applyFill="1" applyBorder="1" applyAlignment="1">
      <alignment horizontal="right" vertical="center" wrapText="1"/>
    </xf>
    <xf numFmtId="41" fontId="7" fillId="5" borderId="43" xfId="2" applyFont="1" applyFill="1" applyBorder="1" applyAlignment="1">
      <alignment vertical="center" wrapText="1"/>
    </xf>
    <xf numFmtId="41" fontId="8" fillId="5" borderId="44" xfId="2" applyFont="1" applyFill="1" applyBorder="1" applyAlignment="1">
      <alignment vertical="center" wrapText="1"/>
    </xf>
    <xf numFmtId="9" fontId="3" fillId="5" borderId="45" xfId="1" applyNumberFormat="1" applyFont="1" applyFill="1" applyBorder="1" applyAlignment="1">
      <alignment vertical="center" wrapText="1"/>
    </xf>
    <xf numFmtId="41" fontId="7" fillId="5" borderId="10" xfId="2" applyFont="1" applyFill="1" applyBorder="1" applyAlignment="1">
      <alignment vertical="center" wrapText="1"/>
    </xf>
    <xf numFmtId="9" fontId="7" fillId="5" borderId="7" xfId="1" applyNumberFormat="1" applyFont="1" applyFill="1" applyBorder="1" applyAlignment="1">
      <alignment vertical="center" wrapText="1"/>
    </xf>
    <xf numFmtId="41" fontId="7" fillId="5" borderId="0" xfId="2" applyFont="1" applyFill="1" applyBorder="1" applyAlignment="1">
      <alignment vertical="center" wrapText="1"/>
    </xf>
    <xf numFmtId="0" fontId="8" fillId="5" borderId="2" xfId="0" applyFont="1" applyFill="1" applyBorder="1" applyAlignment="1">
      <alignment vertical="center" wrapText="1"/>
    </xf>
    <xf numFmtId="0" fontId="11" fillId="5" borderId="24" xfId="0" applyFont="1" applyFill="1" applyBorder="1" applyAlignment="1">
      <alignment horizontal="right" vertical="center" wrapText="1"/>
    </xf>
    <xf numFmtId="9" fontId="3" fillId="5" borderId="4" xfId="0" applyNumberFormat="1" applyFont="1" applyFill="1" applyBorder="1" applyAlignment="1">
      <alignment vertical="center" wrapText="1"/>
    </xf>
    <xf numFmtId="9" fontId="10" fillId="5" borderId="47" xfId="0" applyNumberFormat="1" applyFont="1" applyFill="1" applyBorder="1" applyAlignment="1">
      <alignment horizontal="right" vertical="center" wrapText="1"/>
    </xf>
    <xf numFmtId="9" fontId="3" fillId="5" borderId="21" xfId="1" applyNumberFormat="1" applyFont="1" applyFill="1" applyBorder="1" applyAlignment="1">
      <alignment vertical="center" wrapText="1"/>
    </xf>
    <xf numFmtId="0" fontId="5" fillId="3" borderId="19" xfId="0" applyFont="1" applyFill="1" applyBorder="1" applyAlignment="1">
      <alignment horizontal="center" vertical="center" wrapText="1"/>
    </xf>
    <xf numFmtId="41" fontId="3" fillId="5" borderId="13" xfId="2" applyFont="1" applyFill="1" applyBorder="1">
      <alignment vertical="center"/>
    </xf>
    <xf numFmtId="9" fontId="3" fillId="5" borderId="7" xfId="1" applyNumberFormat="1" applyFont="1" applyFill="1" applyBorder="1" applyAlignment="1">
      <alignment vertical="center" wrapText="1"/>
    </xf>
    <xf numFmtId="41" fontId="9" fillId="4" borderId="30" xfId="0" applyNumberFormat="1" applyFont="1" applyFill="1" applyBorder="1" applyAlignment="1">
      <alignment horizontal="center" vertical="center" wrapText="1"/>
    </xf>
    <xf numFmtId="41" fontId="4" fillId="4" borderId="28" xfId="0" applyNumberFormat="1" applyFont="1" applyFill="1" applyBorder="1" applyAlignment="1">
      <alignment horizontal="center" vertical="center" wrapText="1"/>
    </xf>
    <xf numFmtId="9" fontId="9" fillId="4" borderId="29" xfId="1" applyFont="1" applyFill="1" applyBorder="1" applyAlignment="1">
      <alignment horizontal="center" vertical="center" wrapText="1"/>
    </xf>
    <xf numFmtId="0" fontId="5" fillId="3" borderId="48" xfId="0" applyFont="1" applyFill="1" applyBorder="1" applyAlignment="1">
      <alignment horizontal="center" vertical="center" wrapText="1"/>
    </xf>
    <xf numFmtId="9" fontId="3" fillId="5" borderId="29" xfId="1" applyNumberFormat="1" applyFont="1" applyFill="1" applyBorder="1" applyAlignment="1">
      <alignment vertical="center" wrapText="1"/>
    </xf>
    <xf numFmtId="9" fontId="3" fillId="5" borderId="29" xfId="1" applyNumberFormat="1" applyFont="1" applyFill="1" applyBorder="1" applyAlignment="1">
      <alignment horizontal="right" vertical="center" wrapText="1"/>
    </xf>
    <xf numFmtId="9" fontId="5" fillId="2" borderId="4" xfId="1" applyFont="1" applyFill="1" applyBorder="1" applyAlignment="1">
      <alignment horizontal="right" vertical="center" wrapText="1"/>
    </xf>
    <xf numFmtId="9" fontId="3" fillId="5" borderId="4" xfId="1" applyFont="1" applyFill="1" applyBorder="1" applyAlignment="1">
      <alignment horizontal="right" vertical="center" wrapText="1"/>
    </xf>
    <xf numFmtId="41" fontId="9" fillId="5" borderId="13" xfId="2" applyFont="1" applyFill="1" applyBorder="1" applyAlignment="1">
      <alignment horizontal="center" vertical="center" wrapText="1"/>
    </xf>
    <xf numFmtId="41" fontId="9" fillId="5" borderId="9" xfId="2" applyFont="1" applyFill="1" applyBorder="1" applyAlignment="1">
      <alignment horizontal="center" vertical="center" wrapText="1"/>
    </xf>
    <xf numFmtId="41" fontId="9" fillId="5" borderId="2" xfId="2" applyFont="1" applyFill="1" applyBorder="1" applyAlignment="1">
      <alignment horizontal="center" vertical="center" wrapText="1"/>
    </xf>
    <xf numFmtId="41" fontId="3" fillId="5" borderId="1" xfId="2" applyFont="1" applyFill="1" applyBorder="1" applyAlignment="1">
      <alignment horizontal="center" vertical="center" wrapText="1"/>
    </xf>
    <xf numFmtId="41" fontId="3" fillId="2" borderId="1" xfId="2" applyFont="1" applyFill="1" applyBorder="1" applyAlignment="1">
      <alignment horizontal="right" vertical="center" wrapText="1"/>
    </xf>
    <xf numFmtId="41" fontId="4" fillId="5" borderId="2" xfId="2" applyFont="1" applyFill="1" applyBorder="1" applyAlignment="1">
      <alignment horizontal="center" vertical="center" wrapText="1"/>
    </xf>
    <xf numFmtId="41" fontId="4" fillId="5" borderId="9" xfId="2" applyFont="1" applyFill="1" applyBorder="1" applyAlignment="1">
      <alignment horizontal="center" vertical="center" wrapText="1"/>
    </xf>
    <xf numFmtId="41" fontId="5" fillId="5" borderId="2" xfId="2" applyFont="1" applyFill="1" applyBorder="1" applyAlignment="1">
      <alignment horizontal="center" vertical="center" wrapText="1"/>
    </xf>
    <xf numFmtId="41" fontId="5" fillId="2" borderId="2" xfId="2" applyFont="1" applyFill="1" applyBorder="1" applyAlignment="1">
      <alignment horizontal="right" vertical="center" wrapText="1"/>
    </xf>
    <xf numFmtId="41" fontId="3" fillId="5" borderId="1" xfId="2" applyFont="1" applyFill="1" applyBorder="1" applyAlignment="1">
      <alignment vertical="center" wrapText="1"/>
    </xf>
    <xf numFmtId="41" fontId="3" fillId="5" borderId="10" xfId="2" applyFont="1" applyFill="1" applyBorder="1" applyAlignment="1">
      <alignment vertical="center" wrapText="1"/>
    </xf>
    <xf numFmtId="41" fontId="3" fillId="5" borderId="15" xfId="2" applyFont="1" applyFill="1" applyBorder="1" applyAlignment="1">
      <alignment vertical="center" wrapText="1"/>
    </xf>
    <xf numFmtId="41" fontId="5" fillId="5" borderId="2" xfId="2" applyFont="1" applyFill="1" applyBorder="1" applyAlignment="1">
      <alignment vertical="center" wrapText="1"/>
    </xf>
    <xf numFmtId="41" fontId="5" fillId="5" borderId="22" xfId="2" applyFont="1" applyFill="1" applyBorder="1" applyAlignment="1">
      <alignment vertical="center" wrapText="1"/>
    </xf>
    <xf numFmtId="41" fontId="5" fillId="5" borderId="15" xfId="2" applyFont="1" applyFill="1" applyBorder="1" applyAlignment="1">
      <alignment vertical="center" wrapText="1"/>
    </xf>
    <xf numFmtId="41" fontId="5" fillId="5" borderId="24" xfId="2" applyFont="1" applyFill="1" applyBorder="1" applyAlignment="1">
      <alignment vertical="center" wrapText="1"/>
    </xf>
    <xf numFmtId="41" fontId="5" fillId="5" borderId="13" xfId="2" applyFont="1" applyFill="1" applyBorder="1" applyAlignment="1">
      <alignment vertical="center" wrapText="1"/>
    </xf>
    <xf numFmtId="41" fontId="3" fillId="5" borderId="0" xfId="2" applyFont="1" applyFill="1" applyBorder="1" applyAlignment="1">
      <alignment vertical="center" wrapText="1"/>
    </xf>
    <xf numFmtId="41" fontId="3" fillId="5" borderId="31" xfId="2" applyFont="1" applyFill="1" applyBorder="1" applyAlignment="1">
      <alignment vertical="center" wrapText="1"/>
    </xf>
    <xf numFmtId="41" fontId="3" fillId="5" borderId="30" xfId="2" applyFont="1" applyFill="1" applyBorder="1" applyAlignment="1">
      <alignment vertical="center" wrapText="1"/>
    </xf>
    <xf numFmtId="41" fontId="5" fillId="5" borderId="9" xfId="2" applyFont="1" applyFill="1" applyBorder="1" applyAlignment="1">
      <alignment vertical="center" wrapText="1"/>
    </xf>
    <xf numFmtId="3" fontId="10" fillId="5" borderId="46" xfId="0" applyNumberFormat="1" applyFont="1" applyFill="1" applyBorder="1" applyAlignment="1">
      <alignment horizontal="right" vertical="center" wrapText="1"/>
    </xf>
    <xf numFmtId="41" fontId="3" fillId="5" borderId="19" xfId="2" applyFont="1" applyFill="1" applyBorder="1" applyAlignment="1">
      <alignment vertical="center" wrapText="1"/>
    </xf>
    <xf numFmtId="0" fontId="5" fillId="5" borderId="2" xfId="0" applyFont="1" applyFill="1" applyBorder="1" applyAlignment="1">
      <alignment vertical="center" wrapText="1"/>
    </xf>
    <xf numFmtId="41" fontId="3" fillId="5" borderId="24" xfId="2" applyFont="1" applyFill="1" applyBorder="1" applyAlignment="1">
      <alignment vertical="center" wrapText="1"/>
    </xf>
    <xf numFmtId="41" fontId="3" fillId="5" borderId="13" xfId="2" applyFont="1" applyFill="1" applyBorder="1" applyAlignment="1">
      <alignment vertical="center" wrapText="1"/>
    </xf>
    <xf numFmtId="41" fontId="3" fillId="5" borderId="22" xfId="2" applyFont="1" applyFill="1" applyBorder="1" applyAlignment="1">
      <alignment vertical="center" wrapText="1"/>
    </xf>
    <xf numFmtId="9" fontId="3" fillId="5" borderId="27" xfId="1" applyNumberFormat="1" applyFont="1" applyFill="1" applyBorder="1" applyAlignment="1">
      <alignment vertical="center" wrapText="1"/>
    </xf>
    <xf numFmtId="9" fontId="3" fillId="5" borderId="14" xfId="1" applyNumberFormat="1" applyFont="1" applyFill="1" applyBorder="1" applyAlignment="1">
      <alignment vertical="center" wrapText="1"/>
    </xf>
    <xf numFmtId="9" fontId="3" fillId="5" borderId="26" xfId="1" applyNumberFormat="1" applyFont="1" applyFill="1" applyBorder="1" applyAlignment="1">
      <alignment vertical="center" wrapText="1"/>
    </xf>
    <xf numFmtId="9" fontId="3" fillId="5" borderId="16" xfId="1" applyNumberFormat="1" applyFont="1" applyFill="1" applyBorder="1" applyAlignment="1">
      <alignment vertical="center" wrapText="1"/>
    </xf>
    <xf numFmtId="0" fontId="9" fillId="4" borderId="1" xfId="1" applyNumberFormat="1" applyFont="1" applyFill="1" applyBorder="1" applyAlignment="1">
      <alignment horizontal="center" vertical="center" wrapText="1"/>
    </xf>
    <xf numFmtId="0" fontId="4" fillId="4" borderId="2" xfId="1" applyNumberFormat="1" applyFont="1" applyFill="1" applyBorder="1" applyAlignment="1">
      <alignment horizontal="center" vertical="center" wrapText="1"/>
    </xf>
    <xf numFmtId="41" fontId="9" fillId="5" borderId="37" xfId="2" applyFont="1" applyFill="1" applyBorder="1" applyAlignment="1">
      <alignment horizontal="center" vertical="center" wrapText="1"/>
    </xf>
    <xf numFmtId="41" fontId="4" fillId="5" borderId="38" xfId="2" applyFont="1" applyFill="1" applyBorder="1" applyAlignment="1">
      <alignment horizontal="center" vertical="center" wrapText="1"/>
    </xf>
    <xf numFmtId="9" fontId="3" fillId="5" borderId="39" xfId="1" applyFont="1" applyFill="1" applyBorder="1" applyAlignment="1">
      <alignment horizontal="right" vertical="center" wrapText="1"/>
    </xf>
    <xf numFmtId="41" fontId="5" fillId="2" borderId="2" xfId="2" applyFont="1" applyFill="1" applyBorder="1">
      <alignment vertical="center"/>
    </xf>
    <xf numFmtId="41" fontId="3" fillId="5" borderId="37" xfId="2" applyFont="1" applyFill="1" applyBorder="1" applyAlignment="1">
      <alignment vertical="center" wrapText="1"/>
    </xf>
    <xf numFmtId="41" fontId="3" fillId="5" borderId="49" xfId="2" applyFont="1" applyFill="1" applyBorder="1" applyAlignment="1">
      <alignment vertical="center" wrapText="1"/>
    </xf>
    <xf numFmtId="41" fontId="5" fillId="5" borderId="38" xfId="2" applyFont="1" applyFill="1" applyBorder="1" applyAlignment="1">
      <alignment vertical="center" wrapText="1"/>
    </xf>
    <xf numFmtId="41" fontId="5" fillId="5" borderId="50" xfId="2" applyFont="1" applyFill="1" applyBorder="1" applyAlignment="1">
      <alignment vertical="center" wrapText="1"/>
    </xf>
    <xf numFmtId="41" fontId="5" fillId="5" borderId="51" xfId="2" applyFont="1" applyFill="1" applyBorder="1" applyAlignment="1">
      <alignment vertical="center" wrapText="1"/>
    </xf>
    <xf numFmtId="9" fontId="3" fillId="5" borderId="39" xfId="1" applyNumberFormat="1" applyFont="1" applyFill="1" applyBorder="1" applyAlignment="1">
      <alignment vertical="center" wrapText="1"/>
    </xf>
    <xf numFmtId="9" fontId="3" fillId="5" borderId="52" xfId="1" applyNumberFormat="1" applyFont="1" applyFill="1" applyBorder="1" applyAlignment="1">
      <alignment vertical="center" wrapText="1"/>
    </xf>
    <xf numFmtId="41" fontId="3" fillId="5" borderId="23" xfId="2" applyFont="1" applyFill="1" applyBorder="1" applyAlignment="1">
      <alignment vertical="center" wrapText="1"/>
    </xf>
    <xf numFmtId="41" fontId="5" fillId="5" borderId="35" xfId="2" applyFont="1" applyFill="1" applyBorder="1" applyAlignment="1">
      <alignment vertical="center" wrapText="1"/>
    </xf>
    <xf numFmtId="41" fontId="9" fillId="5" borderId="1" xfId="2" applyFont="1" applyFill="1" applyBorder="1" applyAlignment="1">
      <alignment horizontal="center" vertical="center" wrapText="1"/>
    </xf>
    <xf numFmtId="41" fontId="3" fillId="5" borderId="53" xfId="2" applyFont="1" applyFill="1" applyBorder="1" applyAlignment="1">
      <alignment vertical="center" wrapText="1"/>
    </xf>
    <xf numFmtId="41" fontId="5" fillId="5" borderId="54" xfId="2" applyFont="1" applyFill="1" applyBorder="1" applyAlignment="1">
      <alignment vertical="center" wrapText="1"/>
    </xf>
    <xf numFmtId="9" fontId="3" fillId="5" borderId="55" xfId="1" applyNumberFormat="1" applyFont="1" applyFill="1" applyBorder="1" applyAlignment="1">
      <alignment vertical="center" wrapText="1"/>
    </xf>
    <xf numFmtId="41" fontId="3" fillId="7" borderId="1" xfId="2" applyFont="1" applyFill="1" applyBorder="1" applyAlignment="1">
      <alignment vertical="center" wrapText="1"/>
    </xf>
    <xf numFmtId="41" fontId="3" fillId="5" borderId="56" xfId="2" applyFont="1" applyFill="1" applyBorder="1" applyAlignment="1">
      <alignment vertical="center" wrapText="1"/>
    </xf>
    <xf numFmtId="41" fontId="5" fillId="5" borderId="57" xfId="2" applyFont="1" applyFill="1" applyBorder="1" applyAlignment="1">
      <alignment vertical="center" wrapText="1"/>
    </xf>
    <xf numFmtId="9" fontId="3" fillId="5" borderId="58" xfId="1" applyNumberFormat="1" applyFont="1" applyFill="1" applyBorder="1" applyAlignment="1">
      <alignment vertical="center" wrapText="1"/>
    </xf>
    <xf numFmtId="41" fontId="3" fillId="5" borderId="59" xfId="2" applyFont="1" applyFill="1" applyBorder="1" applyAlignment="1">
      <alignment vertical="center" wrapText="1"/>
    </xf>
    <xf numFmtId="41" fontId="3" fillId="5" borderId="61" xfId="2" applyFont="1" applyFill="1" applyBorder="1" applyAlignment="1">
      <alignment vertical="center" wrapText="1"/>
    </xf>
    <xf numFmtId="41" fontId="3" fillId="5" borderId="11" xfId="2" applyFont="1" applyFill="1" applyBorder="1" applyAlignment="1">
      <alignment vertical="center" wrapText="1"/>
    </xf>
    <xf numFmtId="41" fontId="5" fillId="5" borderId="28" xfId="2" applyFont="1" applyFill="1" applyBorder="1" applyAlignment="1">
      <alignment vertical="center" wrapText="1"/>
    </xf>
    <xf numFmtId="9" fontId="3" fillId="5" borderId="12" xfId="1" applyNumberFormat="1" applyFont="1" applyFill="1" applyBorder="1" applyAlignment="1">
      <alignment horizontal="right" vertical="center" wrapText="1"/>
    </xf>
    <xf numFmtId="9" fontId="3" fillId="7" borderId="4" xfId="1" applyNumberFormat="1" applyFont="1" applyFill="1" applyBorder="1" applyAlignment="1">
      <alignment vertical="center" wrapText="1"/>
    </xf>
    <xf numFmtId="41" fontId="3" fillId="5" borderId="62" xfId="2" applyFont="1" applyFill="1" applyBorder="1" applyAlignment="1">
      <alignment vertical="center" wrapText="1"/>
    </xf>
    <xf numFmtId="9" fontId="3" fillId="2" borderId="14" xfId="1" applyNumberFormat="1" applyFont="1" applyFill="1" applyBorder="1" applyAlignment="1">
      <alignment horizontal="right" vertical="center"/>
    </xf>
    <xf numFmtId="9" fontId="10" fillId="5" borderId="60" xfId="0" applyNumberFormat="1" applyFont="1" applyFill="1" applyBorder="1" applyAlignment="1">
      <alignment horizontal="right" vertical="center" wrapText="1"/>
    </xf>
    <xf numFmtId="3" fontId="12" fillId="5" borderId="17" xfId="0" applyNumberFormat="1" applyFont="1" applyFill="1" applyBorder="1" applyAlignment="1">
      <alignment horizontal="right" vertical="center" wrapText="1"/>
    </xf>
    <xf numFmtId="41" fontId="7" fillId="5" borderId="20" xfId="2" applyFont="1" applyFill="1" applyBorder="1" applyAlignment="1">
      <alignment vertical="center" wrapText="1"/>
    </xf>
    <xf numFmtId="0" fontId="5" fillId="7" borderId="5" xfId="0" applyFont="1" applyFill="1" applyBorder="1" applyAlignment="1">
      <alignment horizontal="center" vertical="center" wrapText="1"/>
    </xf>
    <xf numFmtId="41" fontId="7" fillId="7" borderId="15" xfId="2" applyFont="1" applyFill="1" applyBorder="1" applyAlignment="1">
      <alignment vertical="center" wrapText="1"/>
    </xf>
    <xf numFmtId="41" fontId="8" fillId="7" borderId="15" xfId="2" applyFont="1" applyFill="1" applyBorder="1" applyAlignment="1">
      <alignment vertical="center" wrapText="1"/>
    </xf>
    <xf numFmtId="9" fontId="3" fillId="7" borderId="29" xfId="1" applyNumberFormat="1" applyFont="1" applyFill="1" applyBorder="1" applyAlignment="1">
      <alignment vertical="center" wrapText="1"/>
    </xf>
    <xf numFmtId="9" fontId="7" fillId="7" borderId="16" xfId="1" applyNumberFormat="1" applyFont="1" applyFill="1" applyBorder="1" applyAlignment="1">
      <alignment vertical="center" wrapText="1"/>
    </xf>
    <xf numFmtId="41" fontId="7" fillId="7" borderId="30" xfId="2" applyFont="1" applyFill="1" applyBorder="1" applyAlignment="1">
      <alignment vertical="center" wrapText="1"/>
    </xf>
    <xf numFmtId="9" fontId="3" fillId="7" borderId="29" xfId="1" applyNumberFormat="1" applyFont="1" applyFill="1" applyBorder="1" applyAlignment="1">
      <alignment horizontal="right" vertical="center" wrapText="1"/>
    </xf>
    <xf numFmtId="9" fontId="7" fillId="7" borderId="29" xfId="1" applyNumberFormat="1" applyFont="1" applyFill="1" applyBorder="1" applyAlignment="1">
      <alignment vertical="center" wrapText="1"/>
    </xf>
    <xf numFmtId="41" fontId="9" fillId="7" borderId="30" xfId="0" applyNumberFormat="1" applyFont="1" applyFill="1" applyBorder="1" applyAlignment="1">
      <alignment horizontal="center" vertical="center" wrapText="1"/>
    </xf>
    <xf numFmtId="41" fontId="4" fillId="7" borderId="28" xfId="0" applyNumberFormat="1" applyFont="1" applyFill="1" applyBorder="1" applyAlignment="1">
      <alignment horizontal="center" vertical="center" wrapText="1"/>
    </xf>
    <xf numFmtId="9" fontId="9" fillId="7" borderId="29" xfId="1" applyFont="1" applyFill="1" applyBorder="1" applyAlignment="1">
      <alignment horizontal="center" vertical="center" wrapText="1"/>
    </xf>
    <xf numFmtId="41" fontId="3" fillId="7" borderId="23" xfId="2" applyFont="1" applyFill="1" applyBorder="1" applyAlignment="1">
      <alignment vertical="center" wrapText="1"/>
    </xf>
    <xf numFmtId="41" fontId="5" fillId="7" borderId="35" xfId="2" applyFont="1" applyFill="1" applyBorder="1" applyAlignment="1">
      <alignment vertical="center" wrapText="1"/>
    </xf>
    <xf numFmtId="9" fontId="3" fillId="7" borderId="25" xfId="1" applyNumberFormat="1" applyFont="1" applyFill="1" applyBorder="1" applyAlignment="1">
      <alignment vertical="center" wrapText="1"/>
    </xf>
    <xf numFmtId="41" fontId="9" fillId="5" borderId="63" xfId="2" applyFont="1" applyFill="1" applyBorder="1" applyAlignment="1">
      <alignment horizontal="center" vertical="center" wrapText="1"/>
    </xf>
    <xf numFmtId="41" fontId="3" fillId="5" borderId="37" xfId="2" applyFont="1" applyFill="1" applyBorder="1" applyAlignment="1">
      <alignment horizontal="center" vertical="center" wrapText="1"/>
    </xf>
    <xf numFmtId="41" fontId="3" fillId="2" borderId="37" xfId="2" applyFont="1" applyFill="1" applyBorder="1" applyAlignment="1">
      <alignment horizontal="right" vertical="center" wrapText="1"/>
    </xf>
    <xf numFmtId="41" fontId="4" fillId="5" borderId="64" xfId="2" applyFont="1" applyFill="1" applyBorder="1" applyAlignment="1">
      <alignment horizontal="center" vertical="center" wrapText="1"/>
    </xf>
    <xf numFmtId="41" fontId="5" fillId="5" borderId="38" xfId="2" applyFont="1" applyFill="1" applyBorder="1" applyAlignment="1">
      <alignment horizontal="center" vertical="center" wrapText="1"/>
    </xf>
    <xf numFmtId="41" fontId="5" fillId="2" borderId="38" xfId="2" applyFont="1" applyFill="1" applyBorder="1" applyAlignment="1">
      <alignment horizontal="right" vertical="center" wrapText="1"/>
    </xf>
    <xf numFmtId="9" fontId="5" fillId="2" borderId="39" xfId="1" applyFont="1" applyFill="1" applyBorder="1" applyAlignment="1">
      <alignment horizontal="right" vertical="center" wrapText="1"/>
    </xf>
    <xf numFmtId="0" fontId="5" fillId="7" borderId="8" xfId="0" applyFont="1" applyFill="1" applyBorder="1" applyAlignment="1">
      <alignment horizontal="center" vertical="center" wrapText="1"/>
    </xf>
    <xf numFmtId="41" fontId="9" fillId="7" borderId="9" xfId="2" applyFont="1" applyFill="1" applyBorder="1" applyAlignment="1">
      <alignment horizontal="center" vertical="center" wrapText="1"/>
    </xf>
    <xf numFmtId="41" fontId="4" fillId="7" borderId="9" xfId="2" applyFont="1" applyFill="1" applyBorder="1" applyAlignment="1">
      <alignment horizontal="center" vertical="center" wrapText="1"/>
    </xf>
    <xf numFmtId="9" fontId="3" fillId="7" borderId="4" xfId="1" applyFont="1" applyFill="1" applyBorder="1" applyAlignment="1">
      <alignment horizontal="right" vertical="center" wrapText="1"/>
    </xf>
    <xf numFmtId="41" fontId="3" fillId="7" borderId="10" xfId="2" applyFont="1" applyFill="1" applyBorder="1" applyAlignment="1">
      <alignment vertical="center" wrapText="1"/>
    </xf>
    <xf numFmtId="41" fontId="5" fillId="7" borderId="22" xfId="2" applyFont="1" applyFill="1" applyBorder="1" applyAlignment="1">
      <alignment vertical="center" wrapText="1"/>
    </xf>
    <xf numFmtId="9" fontId="3" fillId="7" borderId="7" xfId="1" applyNumberFormat="1" applyFont="1" applyFill="1" applyBorder="1" applyAlignment="1">
      <alignment vertical="center" wrapText="1"/>
    </xf>
    <xf numFmtId="41" fontId="5" fillId="7" borderId="13" xfId="2" applyFont="1" applyFill="1" applyBorder="1" applyAlignment="1">
      <alignment vertical="center" wrapText="1"/>
    </xf>
    <xf numFmtId="41" fontId="10" fillId="7" borderId="19" xfId="2" applyFont="1" applyFill="1" applyBorder="1" applyAlignment="1">
      <alignment horizontal="center" vertical="center" wrapText="1"/>
    </xf>
    <xf numFmtId="41" fontId="11" fillId="7" borderId="2" xfId="2" applyFont="1" applyFill="1" applyBorder="1" applyAlignment="1">
      <alignment horizontal="center" vertical="center" wrapText="1"/>
    </xf>
    <xf numFmtId="9" fontId="10" fillId="7" borderId="21" xfId="0" applyNumberFormat="1" applyFont="1" applyFill="1" applyBorder="1" applyAlignment="1">
      <alignment horizontal="right" vertical="center" wrapText="1"/>
    </xf>
    <xf numFmtId="41" fontId="9" fillId="7" borderId="1" xfId="0" applyNumberFormat="1" applyFont="1" applyFill="1" applyBorder="1" applyAlignment="1">
      <alignment horizontal="center" vertical="center" wrapText="1"/>
    </xf>
    <xf numFmtId="41" fontId="4" fillId="7" borderId="2" xfId="0" applyNumberFormat="1" applyFont="1" applyFill="1" applyBorder="1" applyAlignment="1">
      <alignment horizontal="center" vertical="center" wrapText="1"/>
    </xf>
    <xf numFmtId="9" fontId="9" fillId="7" borderId="4" xfId="1" applyFont="1" applyFill="1" applyBorder="1" applyAlignment="1">
      <alignment horizontal="center" vertical="center" wrapText="1"/>
    </xf>
    <xf numFmtId="41" fontId="9" fillId="5" borderId="10" xfId="2" applyFont="1" applyFill="1" applyBorder="1" applyAlignment="1">
      <alignment horizontal="center" vertical="center" wrapText="1"/>
    </xf>
    <xf numFmtId="41" fontId="3" fillId="5" borderId="65" xfId="2" applyFont="1" applyFill="1" applyBorder="1">
      <alignment vertical="center"/>
    </xf>
    <xf numFmtId="41" fontId="5" fillId="5" borderId="66" xfId="2" applyFont="1" applyFill="1" applyBorder="1">
      <alignment vertical="center"/>
    </xf>
    <xf numFmtId="9" fontId="3" fillId="5" borderId="67" xfId="1" applyNumberFormat="1" applyFont="1" applyFill="1" applyBorder="1">
      <alignment vertical="center"/>
    </xf>
    <xf numFmtId="9" fontId="3" fillId="5" borderId="39" xfId="1" applyNumberFormat="1" applyFont="1" applyFill="1" applyBorder="1">
      <alignment vertical="center"/>
    </xf>
    <xf numFmtId="41" fontId="3" fillId="7" borderId="13" xfId="2" applyFont="1" applyFill="1" applyBorder="1">
      <alignment vertical="center"/>
    </xf>
    <xf numFmtId="0" fontId="4" fillId="7" borderId="9" xfId="0" applyFont="1" applyFill="1" applyBorder="1" applyAlignment="1">
      <alignment horizontal="center" vertical="center" wrapText="1"/>
    </xf>
    <xf numFmtId="41" fontId="5" fillId="7" borderId="2" xfId="2" applyFont="1" applyFill="1" applyBorder="1">
      <alignment vertical="center"/>
    </xf>
    <xf numFmtId="41" fontId="5" fillId="7" borderId="2" xfId="2" applyFont="1" applyFill="1" applyBorder="1" applyAlignment="1">
      <alignment vertical="center" wrapText="1"/>
    </xf>
    <xf numFmtId="41" fontId="5" fillId="7" borderId="13" xfId="2" applyFont="1" applyFill="1" applyBorder="1">
      <alignment vertical="center"/>
    </xf>
    <xf numFmtId="9" fontId="3" fillId="7" borderId="4" xfId="1" applyNumberFormat="1" applyFont="1" applyFill="1" applyBorder="1">
      <alignment vertical="center"/>
    </xf>
    <xf numFmtId="41" fontId="5" fillId="7" borderId="28" xfId="2" applyFont="1" applyFill="1" applyBorder="1">
      <alignment vertical="center"/>
    </xf>
    <xf numFmtId="41" fontId="3" fillId="7" borderId="30" xfId="2" applyFont="1" applyFill="1" applyBorder="1">
      <alignment vertical="center"/>
    </xf>
    <xf numFmtId="9" fontId="3" fillId="7" borderId="29" xfId="1" applyNumberFormat="1" applyFont="1" applyFill="1" applyBorder="1">
      <alignment vertical="center"/>
    </xf>
    <xf numFmtId="0" fontId="9" fillId="7" borderId="10" xfId="0" applyFont="1" applyFill="1" applyBorder="1" applyAlignment="1">
      <alignment horizontal="center" vertical="center" wrapText="1"/>
    </xf>
    <xf numFmtId="41" fontId="3" fillId="7" borderId="19" xfId="2" applyFont="1" applyFill="1" applyBorder="1">
      <alignment vertical="center"/>
    </xf>
    <xf numFmtId="41" fontId="3" fillId="7" borderId="11" xfId="2" applyFont="1" applyFill="1" applyBorder="1" applyAlignment="1">
      <alignment vertical="center" wrapText="1"/>
    </xf>
    <xf numFmtId="41" fontId="3" fillId="7" borderId="31" xfId="2" applyFont="1" applyFill="1" applyBorder="1" applyAlignment="1">
      <alignment vertical="center" wrapText="1"/>
    </xf>
    <xf numFmtId="41" fontId="5" fillId="7" borderId="28" xfId="2" applyFont="1" applyFill="1" applyBorder="1" applyAlignment="1">
      <alignment vertical="center" wrapText="1"/>
    </xf>
    <xf numFmtId="41" fontId="5" fillId="7" borderId="9" xfId="2" applyFont="1" applyFill="1" applyBorder="1" applyAlignment="1">
      <alignment vertical="center" wrapText="1"/>
    </xf>
    <xf numFmtId="0" fontId="9" fillId="7" borderId="7" xfId="0" applyFont="1" applyFill="1" applyBorder="1" applyAlignment="1">
      <alignment horizontal="center" vertical="center" wrapText="1"/>
    </xf>
    <xf numFmtId="9" fontId="3" fillId="7" borderId="21" xfId="1" applyNumberFormat="1" applyFont="1" applyFill="1" applyBorder="1" applyAlignment="1">
      <alignment horizontal="right" vertical="center"/>
    </xf>
    <xf numFmtId="9" fontId="3" fillId="7" borderId="12" xfId="1" applyNumberFormat="1" applyFont="1" applyFill="1" applyBorder="1" applyAlignment="1">
      <alignment horizontal="right" vertical="center" wrapText="1"/>
    </xf>
    <xf numFmtId="9" fontId="3" fillId="7" borderId="32" xfId="1" applyNumberFormat="1" applyFont="1" applyFill="1" applyBorder="1" applyAlignment="1">
      <alignment horizontal="right" vertical="center"/>
    </xf>
    <xf numFmtId="9" fontId="3" fillId="7" borderId="4" xfId="1" applyNumberFormat="1" applyFont="1" applyFill="1" applyBorder="1" applyAlignment="1">
      <alignment horizontal="right" vertical="center" wrapText="1"/>
    </xf>
    <xf numFmtId="0" fontId="4" fillId="4" borderId="11" xfId="0" applyFont="1" applyFill="1" applyBorder="1" applyAlignment="1">
      <alignment horizontal="center" vertical="center" wrapText="1"/>
    </xf>
    <xf numFmtId="0" fontId="4" fillId="4" borderId="17" xfId="0" applyFont="1" applyFill="1" applyBorder="1" applyAlignment="1">
      <alignment horizontal="center" vertical="center" wrapText="1"/>
    </xf>
    <xf numFmtId="0" fontId="4" fillId="4" borderId="12" xfId="0" applyFont="1" applyFill="1" applyBorder="1" applyAlignment="1">
      <alignment horizontal="center" vertical="center" wrapText="1"/>
    </xf>
    <xf numFmtId="0" fontId="4" fillId="4" borderId="18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9" fillId="7" borderId="19" xfId="0" applyFont="1" applyFill="1" applyBorder="1" applyAlignment="1">
      <alignment horizontal="center" vertical="center" wrapText="1"/>
    </xf>
    <xf numFmtId="0" fontId="9" fillId="5" borderId="19" xfId="0" applyFont="1" applyFill="1" applyBorder="1" applyAlignment="1">
      <alignment horizontal="center" vertical="center" wrapText="1"/>
    </xf>
    <xf numFmtId="0" fontId="9" fillId="5" borderId="20" xfId="0" applyFont="1" applyFill="1" applyBorder="1" applyAlignment="1">
      <alignment horizontal="center" vertical="center"/>
    </xf>
    <xf numFmtId="0" fontId="9" fillId="5" borderId="21" xfId="0" applyFont="1" applyFill="1" applyBorder="1" applyAlignment="1">
      <alignment horizontal="center" vertical="center"/>
    </xf>
    <xf numFmtId="0" fontId="9" fillId="5" borderId="20" xfId="0" applyFont="1" applyFill="1" applyBorder="1" applyAlignment="1">
      <alignment horizontal="center" vertical="center" wrapText="1"/>
    </xf>
    <xf numFmtId="0" fontId="4" fillId="4" borderId="48" xfId="0" applyFont="1" applyFill="1" applyBorder="1" applyAlignment="1">
      <alignment horizontal="center" vertical="center" wrapText="1"/>
    </xf>
    <xf numFmtId="0" fontId="4" fillId="4" borderId="15" xfId="0" applyFont="1" applyFill="1" applyBorder="1" applyAlignment="1">
      <alignment horizontal="center" vertical="center" wrapText="1"/>
    </xf>
    <xf numFmtId="0" fontId="15" fillId="6" borderId="5" xfId="0" applyFont="1" applyFill="1" applyBorder="1" applyAlignment="1">
      <alignment horizontal="center" vertical="center"/>
    </xf>
    <xf numFmtId="0" fontId="15" fillId="6" borderId="8" xfId="0" applyFont="1" applyFill="1" applyBorder="1" applyAlignment="1">
      <alignment horizontal="center" vertical="center"/>
    </xf>
    <xf numFmtId="0" fontId="16" fillId="6" borderId="5" xfId="0" applyFont="1" applyFill="1" applyBorder="1" applyAlignment="1">
      <alignment horizontal="center" vertical="center"/>
    </xf>
    <xf numFmtId="0" fontId="16" fillId="6" borderId="8" xfId="0" applyFont="1" applyFill="1" applyBorder="1" applyAlignment="1">
      <alignment horizontal="center" vertical="center"/>
    </xf>
    <xf numFmtId="0" fontId="16" fillId="6" borderId="6" xfId="0" applyFont="1" applyFill="1" applyBorder="1" applyAlignment="1">
      <alignment horizontal="center" vertical="center"/>
    </xf>
    <xf numFmtId="0" fontId="4" fillId="4" borderId="13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  <xf numFmtId="0" fontId="9" fillId="5" borderId="21" xfId="0" applyFont="1" applyFill="1" applyBorder="1" applyAlignment="1">
      <alignment horizontal="center" vertical="center" wrapText="1"/>
    </xf>
    <xf numFmtId="0" fontId="9" fillId="7" borderId="20" xfId="0" applyFont="1" applyFill="1" applyBorder="1" applyAlignment="1">
      <alignment horizontal="center" vertical="center"/>
    </xf>
    <xf numFmtId="0" fontId="9" fillId="7" borderId="21" xfId="0" applyFont="1" applyFill="1" applyBorder="1" applyAlignment="1">
      <alignment horizontal="center" vertical="center"/>
    </xf>
    <xf numFmtId="0" fontId="18" fillId="9" borderId="3" xfId="0" applyFont="1" applyFill="1" applyBorder="1" applyAlignment="1">
      <alignment horizontal="center" vertical="center"/>
    </xf>
    <xf numFmtId="0" fontId="18" fillId="9" borderId="6" xfId="0" applyFont="1" applyFill="1" applyBorder="1" applyAlignment="1">
      <alignment horizontal="center" vertical="center"/>
    </xf>
    <xf numFmtId="0" fontId="17" fillId="8" borderId="21" xfId="0" applyFont="1" applyFill="1" applyBorder="1" applyAlignment="1">
      <alignment horizontal="right" vertical="center"/>
    </xf>
    <xf numFmtId="0" fontId="17" fillId="8" borderId="18" xfId="0" applyFont="1" applyFill="1" applyBorder="1" applyAlignment="1">
      <alignment horizontal="right" vertical="center"/>
    </xf>
    <xf numFmtId="10" fontId="17" fillId="8" borderId="18" xfId="0" applyNumberFormat="1" applyFont="1" applyFill="1" applyBorder="1" applyAlignment="1">
      <alignment horizontal="right" vertical="center"/>
    </xf>
    <xf numFmtId="3" fontId="10" fillId="7" borderId="46" xfId="0" applyNumberFormat="1" applyFont="1" applyFill="1" applyBorder="1" applyAlignment="1">
      <alignment horizontal="right" vertical="center" wrapText="1"/>
    </xf>
    <xf numFmtId="41" fontId="3" fillId="7" borderId="1" xfId="2" applyFont="1" applyFill="1" applyBorder="1">
      <alignment vertical="center"/>
    </xf>
    <xf numFmtId="41" fontId="3" fillId="7" borderId="19" xfId="2" applyFont="1" applyFill="1" applyBorder="1" applyAlignment="1">
      <alignment vertical="center" wrapText="1"/>
    </xf>
    <xf numFmtId="41" fontId="3" fillId="7" borderId="15" xfId="2" applyFont="1" applyFill="1" applyBorder="1" applyAlignment="1">
      <alignment vertical="center" wrapText="1"/>
    </xf>
    <xf numFmtId="0" fontId="5" fillId="7" borderId="2" xfId="0" applyFont="1" applyFill="1" applyBorder="1" applyAlignment="1">
      <alignment vertical="center" wrapText="1"/>
    </xf>
    <xf numFmtId="41" fontId="5" fillId="7" borderId="15" xfId="2" applyFont="1" applyFill="1" applyBorder="1" applyAlignment="1">
      <alignment vertical="center" wrapText="1"/>
    </xf>
    <xf numFmtId="9" fontId="3" fillId="7" borderId="4" xfId="0" applyNumberFormat="1" applyFont="1" applyFill="1" applyBorder="1" applyAlignment="1">
      <alignment vertical="center" wrapText="1"/>
    </xf>
    <xf numFmtId="9" fontId="10" fillId="7" borderId="60" xfId="0" applyNumberFormat="1" applyFont="1" applyFill="1" applyBorder="1" applyAlignment="1">
      <alignment horizontal="right" vertical="center" wrapText="1"/>
    </xf>
    <xf numFmtId="41" fontId="11" fillId="7" borderId="24" xfId="2" applyFont="1" applyFill="1" applyBorder="1" applyAlignment="1">
      <alignment horizontal="right" vertical="center" wrapText="1"/>
    </xf>
  </cellXfs>
  <cellStyles count="4">
    <cellStyle name="백분율" xfId="1" builtinId="5"/>
    <cellStyle name="쉼표 [0]" xfId="2" builtinId="6"/>
    <cellStyle name="쉼표 [0] 2" xfId="3"/>
    <cellStyle name="표준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98"/>
  <sheetViews>
    <sheetView tabSelected="1" topLeftCell="A274" workbookViewId="0">
      <selection activeCell="E304" sqref="E304"/>
    </sheetView>
  </sheetViews>
  <sheetFormatPr defaultRowHeight="14.4" x14ac:dyDescent="0.4"/>
  <cols>
    <col min="1" max="1" width="8.796875" style="37"/>
    <col min="2" max="2" width="12.296875" style="37" customWidth="1"/>
    <col min="3" max="3" width="16" style="37" customWidth="1"/>
    <col min="4" max="11" width="15.19921875" style="37" customWidth="1"/>
    <col min="12" max="12" width="16.59765625" style="37" customWidth="1"/>
    <col min="13" max="13" width="9.59765625" style="37" bestFit="1" customWidth="1"/>
    <col min="14" max="16384" width="8.796875" style="37"/>
  </cols>
  <sheetData>
    <row r="1" spans="1:12" ht="64.2" customHeight="1" thickBot="1" x14ac:dyDescent="0.45">
      <c r="A1" s="241" t="s">
        <v>11</v>
      </c>
      <c r="B1" s="242"/>
      <c r="C1" s="242"/>
      <c r="D1" s="243" t="s">
        <v>18</v>
      </c>
      <c r="E1" s="244"/>
      <c r="F1" s="244"/>
      <c r="G1" s="244"/>
      <c r="H1" s="244"/>
      <c r="I1" s="244"/>
      <c r="J1" s="244"/>
      <c r="K1" s="245"/>
      <c r="L1" s="36" t="s">
        <v>16</v>
      </c>
    </row>
    <row r="2" spans="1:12" ht="35.4" customHeight="1" thickBot="1" x14ac:dyDescent="0.45">
      <c r="A2" s="232" t="s">
        <v>9</v>
      </c>
      <c r="B2" s="233"/>
      <c r="C2" s="38" t="s">
        <v>10</v>
      </c>
      <c r="D2" s="1" t="s">
        <v>2</v>
      </c>
      <c r="E2" s="1" t="s">
        <v>7</v>
      </c>
      <c r="F2" s="39" t="s">
        <v>8</v>
      </c>
      <c r="G2" s="40" t="s">
        <v>14</v>
      </c>
      <c r="H2" s="39" t="s">
        <v>6</v>
      </c>
      <c r="I2" s="40" t="s">
        <v>12</v>
      </c>
      <c r="J2" s="40" t="s">
        <v>13</v>
      </c>
      <c r="K2" s="39" t="s">
        <v>17</v>
      </c>
      <c r="L2" s="40" t="s">
        <v>1</v>
      </c>
    </row>
    <row r="3" spans="1:12" ht="17.399999999999999" customHeight="1" x14ac:dyDescent="0.4">
      <c r="A3" s="246" t="s">
        <v>19</v>
      </c>
      <c r="B3" s="235" t="s">
        <v>20</v>
      </c>
      <c r="C3" s="50" t="s">
        <v>3</v>
      </c>
      <c r="D3" s="5">
        <v>2586</v>
      </c>
      <c r="E3" s="62"/>
      <c r="F3" s="27">
        <v>1507</v>
      </c>
      <c r="G3" s="10">
        <v>1458</v>
      </c>
      <c r="H3" s="18">
        <v>103</v>
      </c>
      <c r="I3" s="33">
        <v>307</v>
      </c>
      <c r="J3" s="18">
        <v>151</v>
      </c>
      <c r="K3" s="18">
        <v>76</v>
      </c>
      <c r="L3" s="2">
        <f>SUM(D3:K3)</f>
        <v>6188</v>
      </c>
    </row>
    <row r="4" spans="1:12" x14ac:dyDescent="0.4">
      <c r="A4" s="247"/>
      <c r="B4" s="236"/>
      <c r="C4" s="51" t="s">
        <v>0</v>
      </c>
      <c r="D4" s="6">
        <v>1378</v>
      </c>
      <c r="E4" s="63"/>
      <c r="F4" s="28">
        <v>688</v>
      </c>
      <c r="G4" s="11">
        <v>1088</v>
      </c>
      <c r="H4" s="19">
        <v>23</v>
      </c>
      <c r="I4" s="32">
        <v>191</v>
      </c>
      <c r="J4" s="30">
        <v>92</v>
      </c>
      <c r="K4" s="30">
        <v>62</v>
      </c>
      <c r="L4" s="3">
        <f>SUM(D4:K4)</f>
        <v>3522</v>
      </c>
    </row>
    <row r="5" spans="1:12" ht="15" thickBot="1" x14ac:dyDescent="0.45">
      <c r="A5" s="247"/>
      <c r="B5" s="237"/>
      <c r="C5" s="52" t="s">
        <v>4</v>
      </c>
      <c r="D5" s="7">
        <v>0.53300000000000003</v>
      </c>
      <c r="E5" s="64"/>
      <c r="F5" s="29">
        <v>0.45600000000000002</v>
      </c>
      <c r="G5" s="12">
        <v>0.746</v>
      </c>
      <c r="H5" s="20">
        <v>0.223</v>
      </c>
      <c r="I5" s="34">
        <v>0.622</v>
      </c>
      <c r="J5" s="20">
        <v>0.61</v>
      </c>
      <c r="K5" s="20">
        <v>0.82</v>
      </c>
      <c r="L5" s="4">
        <f>L4/L3</f>
        <v>0.56916612798965738</v>
      </c>
    </row>
    <row r="6" spans="1:12" ht="17.399999999999999" customHeight="1" x14ac:dyDescent="0.4">
      <c r="A6" s="247"/>
      <c r="B6" s="238" t="s">
        <v>21</v>
      </c>
      <c r="C6" s="17" t="s">
        <v>3</v>
      </c>
      <c r="D6" s="8">
        <v>3129</v>
      </c>
      <c r="E6" s="21">
        <v>723</v>
      </c>
      <c r="F6" s="21">
        <v>1632</v>
      </c>
      <c r="G6" s="22">
        <v>1579</v>
      </c>
      <c r="H6" s="23">
        <v>101</v>
      </c>
      <c r="I6" s="25">
        <v>517</v>
      </c>
      <c r="J6" s="31">
        <v>216</v>
      </c>
      <c r="K6" s="58">
        <v>129</v>
      </c>
      <c r="L6" s="60">
        <f>SUM(D6:K6)</f>
        <v>8026</v>
      </c>
    </row>
    <row r="7" spans="1:12" x14ac:dyDescent="0.4">
      <c r="A7" s="247"/>
      <c r="B7" s="236"/>
      <c r="C7" s="51" t="s">
        <v>0</v>
      </c>
      <c r="D7" s="6">
        <v>1680</v>
      </c>
      <c r="E7" s="14">
        <v>517</v>
      </c>
      <c r="F7" s="14">
        <v>852</v>
      </c>
      <c r="G7" s="11">
        <v>1185</v>
      </c>
      <c r="H7" s="19">
        <v>23</v>
      </c>
      <c r="I7" s="32">
        <v>312</v>
      </c>
      <c r="J7" s="30">
        <v>157</v>
      </c>
      <c r="K7" s="59">
        <v>81</v>
      </c>
      <c r="L7" s="61">
        <f>SUM(D7:K7)</f>
        <v>4807</v>
      </c>
    </row>
    <row r="8" spans="1:12" ht="15" thickBot="1" x14ac:dyDescent="0.45">
      <c r="A8" s="247"/>
      <c r="B8" s="236"/>
      <c r="C8" s="16" t="s">
        <v>4</v>
      </c>
      <c r="D8" s="54">
        <v>0.53700000000000003</v>
      </c>
      <c r="E8" s="55">
        <v>0.71499999999999997</v>
      </c>
      <c r="F8" s="55">
        <v>0.52200000000000002</v>
      </c>
      <c r="G8" s="56">
        <v>0.75</v>
      </c>
      <c r="H8" s="57">
        <v>0.22800000000000001</v>
      </c>
      <c r="I8" s="55">
        <v>0.60299999999999998</v>
      </c>
      <c r="J8" s="57">
        <v>0.72</v>
      </c>
      <c r="K8" s="35">
        <v>0.63</v>
      </c>
      <c r="L8" s="4">
        <f>L7/L6</f>
        <v>0.59892848243209573</v>
      </c>
    </row>
    <row r="9" spans="1:12" ht="17.399999999999999" customHeight="1" x14ac:dyDescent="0.4">
      <c r="A9" s="247"/>
      <c r="B9" s="235" t="s">
        <v>22</v>
      </c>
      <c r="C9" s="50" t="s">
        <v>5</v>
      </c>
      <c r="D9" s="65">
        <v>2827</v>
      </c>
      <c r="E9" s="66">
        <v>920</v>
      </c>
      <c r="F9" s="67">
        <v>1526</v>
      </c>
      <c r="G9" s="66">
        <v>1807</v>
      </c>
      <c r="H9" s="13">
        <v>84</v>
      </c>
      <c r="I9" s="13">
        <v>478</v>
      </c>
      <c r="J9" s="18">
        <v>280</v>
      </c>
      <c r="K9" s="18">
        <v>175</v>
      </c>
      <c r="L9" s="2">
        <f>SUM(D9:K9)</f>
        <v>8097</v>
      </c>
    </row>
    <row r="10" spans="1:12" x14ac:dyDescent="0.4">
      <c r="A10" s="247"/>
      <c r="B10" s="236"/>
      <c r="C10" s="51" t="s">
        <v>0</v>
      </c>
      <c r="D10" s="11">
        <v>1548</v>
      </c>
      <c r="E10" s="15">
        <v>655</v>
      </c>
      <c r="F10" s="68">
        <v>776</v>
      </c>
      <c r="G10" s="15">
        <v>1273</v>
      </c>
      <c r="H10" s="14">
        <v>17</v>
      </c>
      <c r="I10" s="32">
        <v>313</v>
      </c>
      <c r="J10" s="30">
        <v>176</v>
      </c>
      <c r="K10" s="30">
        <v>124</v>
      </c>
      <c r="L10" s="75">
        <f>SUM(D10:K10)</f>
        <v>4882</v>
      </c>
    </row>
    <row r="11" spans="1:12" ht="15" thickBot="1" x14ac:dyDescent="0.45">
      <c r="A11" s="247"/>
      <c r="B11" s="237"/>
      <c r="C11" s="52" t="s">
        <v>4</v>
      </c>
      <c r="D11" s="69">
        <v>0.54800000000000004</v>
      </c>
      <c r="E11" s="70">
        <v>0.71199999999999997</v>
      </c>
      <c r="F11" s="71">
        <v>0.50800000000000001</v>
      </c>
      <c r="G11" s="72">
        <v>0.70399999999999996</v>
      </c>
      <c r="H11" s="73">
        <v>0.20200000000000001</v>
      </c>
      <c r="I11" s="73">
        <v>0.65500000000000003</v>
      </c>
      <c r="J11" s="74">
        <v>0.63</v>
      </c>
      <c r="K11" s="74">
        <v>0.71</v>
      </c>
      <c r="L11" s="76">
        <f>L10/L9</f>
        <v>0.60293936025688522</v>
      </c>
    </row>
    <row r="12" spans="1:12" ht="17.399999999999999" customHeight="1" x14ac:dyDescent="0.4">
      <c r="A12" s="247"/>
      <c r="B12" s="235" t="s">
        <v>23</v>
      </c>
      <c r="C12" s="50" t="s">
        <v>5</v>
      </c>
      <c r="D12" s="5">
        <v>2557</v>
      </c>
      <c r="E12" s="13">
        <v>972</v>
      </c>
      <c r="F12" s="84">
        <v>1668</v>
      </c>
      <c r="G12" s="13">
        <v>1529</v>
      </c>
      <c r="H12" s="18">
        <v>102</v>
      </c>
      <c r="I12" s="13">
        <v>493</v>
      </c>
      <c r="J12" s="18">
        <v>334</v>
      </c>
      <c r="K12" s="18">
        <v>202</v>
      </c>
      <c r="L12" s="2">
        <f>SUM(D12:K12)</f>
        <v>7857</v>
      </c>
    </row>
    <row r="13" spans="1:12" x14ac:dyDescent="0.4">
      <c r="A13" s="247"/>
      <c r="B13" s="236"/>
      <c r="C13" s="51" t="s">
        <v>0</v>
      </c>
      <c r="D13" s="6">
        <v>1433</v>
      </c>
      <c r="E13" s="14">
        <v>652</v>
      </c>
      <c r="F13" s="15">
        <v>808</v>
      </c>
      <c r="G13" s="14">
        <v>1134</v>
      </c>
      <c r="H13" s="19">
        <v>35</v>
      </c>
      <c r="I13" s="32">
        <v>325</v>
      </c>
      <c r="J13" s="30">
        <v>211</v>
      </c>
      <c r="K13" s="30">
        <v>122</v>
      </c>
      <c r="L13" s="75">
        <f>SUM(D13:K13)</f>
        <v>4720</v>
      </c>
    </row>
    <row r="14" spans="1:12" ht="15" thickBot="1" x14ac:dyDescent="0.45">
      <c r="A14" s="247"/>
      <c r="B14" s="237"/>
      <c r="C14" s="52" t="s">
        <v>4</v>
      </c>
      <c r="D14" s="7">
        <v>0.56000000000000005</v>
      </c>
      <c r="E14" s="53">
        <v>0.67100000000000004</v>
      </c>
      <c r="F14" s="85">
        <v>0.48399999999999999</v>
      </c>
      <c r="G14" s="12">
        <v>0.74199999999999999</v>
      </c>
      <c r="H14" s="24">
        <v>0.34300000000000003</v>
      </c>
      <c r="I14" s="53">
        <v>0.65900000000000003</v>
      </c>
      <c r="J14" s="24">
        <v>0.63</v>
      </c>
      <c r="K14" s="24">
        <v>0.6</v>
      </c>
      <c r="L14" s="4">
        <f>L13/L12</f>
        <v>0.60073819523991345</v>
      </c>
    </row>
    <row r="15" spans="1:12" ht="17.399999999999999" customHeight="1" x14ac:dyDescent="0.4">
      <c r="A15" s="247"/>
      <c r="B15" s="235" t="s">
        <v>24</v>
      </c>
      <c r="C15" s="17" t="s">
        <v>5</v>
      </c>
      <c r="D15" s="8">
        <v>1212</v>
      </c>
      <c r="E15" s="25">
        <v>908</v>
      </c>
      <c r="F15" s="62"/>
      <c r="G15" s="25">
        <v>607</v>
      </c>
      <c r="H15" s="13">
        <v>100</v>
      </c>
      <c r="I15" s="13">
        <v>531</v>
      </c>
      <c r="J15" s="18">
        <v>218</v>
      </c>
      <c r="K15" s="18">
        <v>249</v>
      </c>
      <c r="L15" s="2">
        <f>SUM(D15:K15)</f>
        <v>3825</v>
      </c>
    </row>
    <row r="16" spans="1:12" x14ac:dyDescent="0.4">
      <c r="A16" s="247"/>
      <c r="B16" s="236"/>
      <c r="C16" s="51" t="s">
        <v>0</v>
      </c>
      <c r="D16" s="6">
        <v>664</v>
      </c>
      <c r="E16" s="14">
        <v>588</v>
      </c>
      <c r="F16" s="63"/>
      <c r="G16" s="14">
        <v>428</v>
      </c>
      <c r="H16" s="14">
        <v>16</v>
      </c>
      <c r="I16" s="32">
        <v>375</v>
      </c>
      <c r="J16" s="30">
        <v>162</v>
      </c>
      <c r="K16" s="30">
        <v>120</v>
      </c>
      <c r="L16" s="3">
        <f>SUM(D16:K16)</f>
        <v>2353</v>
      </c>
    </row>
    <row r="17" spans="1:12" ht="15" thickBot="1" x14ac:dyDescent="0.45">
      <c r="A17" s="248"/>
      <c r="B17" s="237"/>
      <c r="C17" s="26" t="s">
        <v>4</v>
      </c>
      <c r="D17" s="9">
        <v>0.54800000000000004</v>
      </c>
      <c r="E17" s="53">
        <v>0.64800000000000002</v>
      </c>
      <c r="F17" s="64"/>
      <c r="G17" s="12">
        <v>0.70499999999999996</v>
      </c>
      <c r="H17" s="53">
        <v>0.16</v>
      </c>
      <c r="I17" s="53">
        <v>0.70599999999999996</v>
      </c>
      <c r="J17" s="24">
        <v>0.74</v>
      </c>
      <c r="K17" s="24">
        <v>0.48</v>
      </c>
      <c r="L17" s="4">
        <f>L16/L15</f>
        <v>0.61516339869281045</v>
      </c>
    </row>
    <row r="18" spans="1:12" x14ac:dyDescent="0.4">
      <c r="A18" s="228" t="s">
        <v>15</v>
      </c>
      <c r="B18" s="229"/>
      <c r="C18" s="41" t="s">
        <v>5</v>
      </c>
      <c r="D18" s="42">
        <f>D3+D6+D9+D12+D15</f>
        <v>12311</v>
      </c>
      <c r="E18" s="42">
        <f t="shared" ref="E18:L18" si="0">E3+E6+E9+E12+E15</f>
        <v>3523</v>
      </c>
      <c r="F18" s="42">
        <f t="shared" si="0"/>
        <v>6333</v>
      </c>
      <c r="G18" s="42">
        <f t="shared" si="0"/>
        <v>6980</v>
      </c>
      <c r="H18" s="42">
        <f t="shared" si="0"/>
        <v>490</v>
      </c>
      <c r="I18" s="42">
        <f t="shared" si="0"/>
        <v>2326</v>
      </c>
      <c r="J18" s="42">
        <f t="shared" si="0"/>
        <v>1199</v>
      </c>
      <c r="K18" s="42">
        <f t="shared" si="0"/>
        <v>831</v>
      </c>
      <c r="L18" s="42">
        <f t="shared" si="0"/>
        <v>33993</v>
      </c>
    </row>
    <row r="19" spans="1:12" x14ac:dyDescent="0.4">
      <c r="A19" s="228"/>
      <c r="B19" s="229"/>
      <c r="C19" s="43" t="s">
        <v>0</v>
      </c>
      <c r="D19" s="44">
        <f>D4+D7+D10+D13+D16</f>
        <v>6703</v>
      </c>
      <c r="E19" s="44">
        <f t="shared" ref="E19:L19" si="1">E4+E7+E10+E13+E16</f>
        <v>2412</v>
      </c>
      <c r="F19" s="44">
        <f t="shared" si="1"/>
        <v>3124</v>
      </c>
      <c r="G19" s="44">
        <f t="shared" si="1"/>
        <v>5108</v>
      </c>
      <c r="H19" s="44">
        <f t="shared" si="1"/>
        <v>114</v>
      </c>
      <c r="I19" s="44">
        <f t="shared" si="1"/>
        <v>1516</v>
      </c>
      <c r="J19" s="44">
        <f t="shared" si="1"/>
        <v>798</v>
      </c>
      <c r="K19" s="44">
        <f t="shared" si="1"/>
        <v>509</v>
      </c>
      <c r="L19" s="44">
        <f t="shared" si="1"/>
        <v>20284</v>
      </c>
    </row>
    <row r="20" spans="1:12" ht="15" thickBot="1" x14ac:dyDescent="0.45">
      <c r="A20" s="230"/>
      <c r="B20" s="231"/>
      <c r="C20" s="45" t="s">
        <v>4</v>
      </c>
      <c r="D20" s="46">
        <f>D19/D18</f>
        <v>0.54447242303630894</v>
      </c>
      <c r="E20" s="46">
        <f t="shared" ref="E20:L20" si="2">E19/E18</f>
        <v>0.68464376951461825</v>
      </c>
      <c r="F20" s="46">
        <f t="shared" si="2"/>
        <v>0.49328912048002527</v>
      </c>
      <c r="G20" s="46">
        <f t="shared" si="2"/>
        <v>0.73180515759312326</v>
      </c>
      <c r="H20" s="46">
        <f t="shared" si="2"/>
        <v>0.23265306122448978</v>
      </c>
      <c r="I20" s="46">
        <f t="shared" si="2"/>
        <v>0.65176268271711091</v>
      </c>
      <c r="J20" s="46">
        <f t="shared" si="2"/>
        <v>0.66555462885738115</v>
      </c>
      <c r="K20" s="46">
        <f t="shared" si="2"/>
        <v>0.61251504211793018</v>
      </c>
      <c r="L20" s="46">
        <f t="shared" si="2"/>
        <v>0.59671108757685409</v>
      </c>
    </row>
    <row r="21" spans="1:12" ht="15" thickBot="1" x14ac:dyDescent="0.45">
      <c r="A21" s="47"/>
      <c r="B21" s="47"/>
      <c r="C21" s="48"/>
      <c r="D21" s="49"/>
      <c r="E21" s="49"/>
      <c r="F21" s="49"/>
      <c r="G21" s="49"/>
      <c r="H21" s="49"/>
      <c r="I21" s="49"/>
      <c r="J21" s="49"/>
      <c r="K21" s="49"/>
      <c r="L21" s="49"/>
    </row>
    <row r="22" spans="1:12" ht="25.8" thickBot="1" x14ac:dyDescent="0.45">
      <c r="A22" s="232" t="s">
        <v>9</v>
      </c>
      <c r="B22" s="233"/>
      <c r="C22" s="38" t="s">
        <v>10</v>
      </c>
      <c r="D22" s="1" t="s">
        <v>2</v>
      </c>
      <c r="E22" s="77" t="s">
        <v>7</v>
      </c>
      <c r="F22" s="39" t="s">
        <v>8</v>
      </c>
      <c r="G22" s="40" t="s">
        <v>14</v>
      </c>
      <c r="H22" s="39" t="s">
        <v>6</v>
      </c>
      <c r="I22" s="40" t="s">
        <v>12</v>
      </c>
      <c r="J22" s="40" t="s">
        <v>13</v>
      </c>
      <c r="K22" s="39" t="s">
        <v>17</v>
      </c>
      <c r="L22" s="40" t="s">
        <v>1</v>
      </c>
    </row>
    <row r="23" spans="1:12" ht="15.6" x14ac:dyDescent="0.4">
      <c r="A23" s="246" t="s">
        <v>31</v>
      </c>
      <c r="B23" s="235" t="s">
        <v>25</v>
      </c>
      <c r="C23" s="50" t="s">
        <v>3</v>
      </c>
      <c r="D23" s="10">
        <v>1561</v>
      </c>
      <c r="E23" s="62"/>
      <c r="F23" s="78"/>
      <c r="G23" s="10">
        <v>991</v>
      </c>
      <c r="H23" s="81"/>
      <c r="I23" s="81"/>
      <c r="J23" s="18">
        <v>100</v>
      </c>
      <c r="K23" s="18">
        <v>57</v>
      </c>
      <c r="L23" s="2">
        <f>SUM(D23:K23)</f>
        <v>2709</v>
      </c>
    </row>
    <row r="24" spans="1:12" x14ac:dyDescent="0.4">
      <c r="A24" s="247"/>
      <c r="B24" s="236"/>
      <c r="C24" s="51" t="s">
        <v>0</v>
      </c>
      <c r="D24" s="11">
        <v>906</v>
      </c>
      <c r="E24" s="63"/>
      <c r="F24" s="79"/>
      <c r="G24" s="11">
        <v>726</v>
      </c>
      <c r="H24" s="82"/>
      <c r="I24" s="82"/>
      <c r="J24" s="30">
        <v>50</v>
      </c>
      <c r="K24" s="30">
        <v>33</v>
      </c>
      <c r="L24" s="3">
        <f>SUM(D24:K24)</f>
        <v>1715</v>
      </c>
    </row>
    <row r="25" spans="1:12" ht="15" thickBot="1" x14ac:dyDescent="0.45">
      <c r="A25" s="247"/>
      <c r="B25" s="237"/>
      <c r="C25" s="52" t="s">
        <v>4</v>
      </c>
      <c r="D25" s="12">
        <v>0.57999999999999996</v>
      </c>
      <c r="E25" s="64"/>
      <c r="F25" s="80"/>
      <c r="G25" s="12">
        <v>0.73299999999999998</v>
      </c>
      <c r="H25" s="83"/>
      <c r="I25" s="83"/>
      <c r="J25" s="20">
        <v>0.5</v>
      </c>
      <c r="K25" s="20">
        <v>0.57999999999999996</v>
      </c>
      <c r="L25" s="4">
        <f>L24/L23</f>
        <v>0.63307493540051685</v>
      </c>
    </row>
    <row r="26" spans="1:12" x14ac:dyDescent="0.4">
      <c r="A26" s="247"/>
      <c r="B26" s="238" t="s">
        <v>26</v>
      </c>
      <c r="C26" s="17" t="s">
        <v>3</v>
      </c>
      <c r="D26" s="8">
        <v>2032</v>
      </c>
      <c r="E26" s="13">
        <v>1111</v>
      </c>
      <c r="F26" s="23">
        <v>1536</v>
      </c>
      <c r="G26" s="22">
        <v>1411</v>
      </c>
      <c r="H26" s="23">
        <v>102</v>
      </c>
      <c r="I26" s="25">
        <v>604</v>
      </c>
      <c r="J26" s="31">
        <v>160</v>
      </c>
      <c r="K26" s="58">
        <v>205</v>
      </c>
      <c r="L26" s="60">
        <f>SUM(D26:K26)</f>
        <v>7161</v>
      </c>
    </row>
    <row r="27" spans="1:12" x14ac:dyDescent="0.4">
      <c r="A27" s="247"/>
      <c r="B27" s="236"/>
      <c r="C27" s="51" t="s">
        <v>0</v>
      </c>
      <c r="D27" s="6">
        <v>1097</v>
      </c>
      <c r="E27" s="14">
        <v>766</v>
      </c>
      <c r="F27" s="19">
        <v>817</v>
      </c>
      <c r="G27" s="11">
        <v>845</v>
      </c>
      <c r="H27" s="19">
        <v>19</v>
      </c>
      <c r="I27" s="32">
        <v>430</v>
      </c>
      <c r="J27" s="30">
        <v>98</v>
      </c>
      <c r="K27" s="59">
        <v>133</v>
      </c>
      <c r="L27" s="61">
        <f>SUM(D27:K27)</f>
        <v>4205</v>
      </c>
    </row>
    <row r="28" spans="1:12" ht="15" thickBot="1" x14ac:dyDescent="0.45">
      <c r="A28" s="247"/>
      <c r="B28" s="236"/>
      <c r="C28" s="16" t="s">
        <v>4</v>
      </c>
      <c r="D28" s="54">
        <v>0.54</v>
      </c>
      <c r="E28" s="53">
        <v>0.68899999999999995</v>
      </c>
      <c r="F28" s="57">
        <v>0.53200000000000003</v>
      </c>
      <c r="G28" s="56">
        <v>0.59899999999999998</v>
      </c>
      <c r="H28" s="57">
        <v>0.186</v>
      </c>
      <c r="I28" s="55">
        <v>0.71199999999999997</v>
      </c>
      <c r="J28" s="57">
        <v>0.61</v>
      </c>
      <c r="K28" s="35">
        <v>0.65</v>
      </c>
      <c r="L28" s="4">
        <f>L27/L26</f>
        <v>0.5872084904342969</v>
      </c>
    </row>
    <row r="29" spans="1:12" x14ac:dyDescent="0.4">
      <c r="A29" s="247"/>
      <c r="B29" s="235" t="s">
        <v>27</v>
      </c>
      <c r="C29" s="50" t="s">
        <v>5</v>
      </c>
      <c r="D29" s="65">
        <v>2126</v>
      </c>
      <c r="E29" s="86">
        <v>858</v>
      </c>
      <c r="F29" s="67">
        <v>1387</v>
      </c>
      <c r="G29" s="66">
        <v>1334</v>
      </c>
      <c r="H29" s="13">
        <v>100</v>
      </c>
      <c r="I29" s="13">
        <v>346</v>
      </c>
      <c r="J29" s="18">
        <v>213</v>
      </c>
      <c r="K29" s="18">
        <v>242</v>
      </c>
      <c r="L29" s="2">
        <f>SUM(D29:K29)</f>
        <v>6606</v>
      </c>
    </row>
    <row r="30" spans="1:12" x14ac:dyDescent="0.4">
      <c r="A30" s="247"/>
      <c r="B30" s="236"/>
      <c r="C30" s="51" t="s">
        <v>0</v>
      </c>
      <c r="D30" s="11">
        <v>1217</v>
      </c>
      <c r="E30" s="15">
        <v>588</v>
      </c>
      <c r="F30" s="68">
        <v>776</v>
      </c>
      <c r="G30" s="15">
        <v>977</v>
      </c>
      <c r="H30" s="14">
        <v>17</v>
      </c>
      <c r="I30" s="32">
        <v>227</v>
      </c>
      <c r="J30" s="30">
        <v>127</v>
      </c>
      <c r="K30" s="30">
        <v>128</v>
      </c>
      <c r="L30" s="75">
        <f>SUM(D30:K30)</f>
        <v>4057</v>
      </c>
    </row>
    <row r="31" spans="1:12" ht="15" thickBot="1" x14ac:dyDescent="0.45">
      <c r="A31" s="247"/>
      <c r="B31" s="237"/>
      <c r="C31" s="52" t="s">
        <v>4</v>
      </c>
      <c r="D31" s="69">
        <v>0.57199999999999995</v>
      </c>
      <c r="E31" s="70">
        <v>0.69</v>
      </c>
      <c r="F31" s="71">
        <v>0.55900000000000005</v>
      </c>
      <c r="G31" s="72">
        <v>0.73199999999999998</v>
      </c>
      <c r="H31" s="73">
        <v>0.17</v>
      </c>
      <c r="I31" s="73">
        <v>0.65600000000000003</v>
      </c>
      <c r="J31" s="74">
        <v>0.6</v>
      </c>
      <c r="K31" s="74">
        <v>0.53</v>
      </c>
      <c r="L31" s="76">
        <f>L30/L29</f>
        <v>0.61413866182258547</v>
      </c>
    </row>
    <row r="32" spans="1:12" x14ac:dyDescent="0.4">
      <c r="A32" s="247"/>
      <c r="B32" s="235" t="s">
        <v>28</v>
      </c>
      <c r="C32" s="50" t="s">
        <v>5</v>
      </c>
      <c r="D32" s="5">
        <v>2828</v>
      </c>
      <c r="E32" s="13">
        <v>956</v>
      </c>
      <c r="F32" s="84">
        <v>1283</v>
      </c>
      <c r="G32" s="13">
        <v>1496</v>
      </c>
      <c r="H32" s="18">
        <v>100</v>
      </c>
      <c r="I32" s="13">
        <v>655</v>
      </c>
      <c r="J32" s="18">
        <v>357</v>
      </c>
      <c r="K32" s="18">
        <v>298</v>
      </c>
      <c r="L32" s="2">
        <f>SUM(D32:K32)</f>
        <v>7973</v>
      </c>
    </row>
    <row r="33" spans="1:12" x14ac:dyDescent="0.4">
      <c r="A33" s="247"/>
      <c r="B33" s="236"/>
      <c r="C33" s="51" t="s">
        <v>0</v>
      </c>
      <c r="D33" s="6">
        <v>1606</v>
      </c>
      <c r="E33" s="14">
        <v>677</v>
      </c>
      <c r="F33" s="15">
        <v>789</v>
      </c>
      <c r="G33" s="14">
        <v>1148</v>
      </c>
      <c r="H33" s="19">
        <v>19</v>
      </c>
      <c r="I33" s="32">
        <v>437</v>
      </c>
      <c r="J33" s="30">
        <v>200</v>
      </c>
      <c r="K33" s="30">
        <v>191</v>
      </c>
      <c r="L33" s="75">
        <f>SUM(D33:K33)</f>
        <v>5067</v>
      </c>
    </row>
    <row r="34" spans="1:12" ht="15" thickBot="1" x14ac:dyDescent="0.45">
      <c r="A34" s="247"/>
      <c r="B34" s="237"/>
      <c r="C34" s="52" t="s">
        <v>4</v>
      </c>
      <c r="D34" s="7">
        <v>0.56799999999999995</v>
      </c>
      <c r="E34" s="53">
        <v>0.70799999999999996</v>
      </c>
      <c r="F34" s="85">
        <v>0.61399999999999999</v>
      </c>
      <c r="G34" s="12">
        <v>0.76700000000000002</v>
      </c>
      <c r="H34" s="24">
        <v>0.19</v>
      </c>
      <c r="I34" s="53">
        <v>0.66700000000000004</v>
      </c>
      <c r="J34" s="24">
        <v>0.56000000000000005</v>
      </c>
      <c r="K34" s="24">
        <v>0.64</v>
      </c>
      <c r="L34" s="4">
        <f>L33/L32</f>
        <v>0.63551987959362854</v>
      </c>
    </row>
    <row r="35" spans="1:12" x14ac:dyDescent="0.4">
      <c r="A35" s="247"/>
      <c r="B35" s="235" t="s">
        <v>29</v>
      </c>
      <c r="C35" s="17" t="s">
        <v>5</v>
      </c>
      <c r="D35" s="8">
        <v>2398</v>
      </c>
      <c r="E35" s="25">
        <v>1006</v>
      </c>
      <c r="F35" s="13">
        <v>1188</v>
      </c>
      <c r="G35" s="25">
        <v>1167</v>
      </c>
      <c r="H35" s="13">
        <v>101</v>
      </c>
      <c r="I35" s="13">
        <v>519</v>
      </c>
      <c r="J35" s="18">
        <v>294</v>
      </c>
      <c r="K35" s="18">
        <v>247</v>
      </c>
      <c r="L35" s="2">
        <f>SUM(D35:K35)</f>
        <v>6920</v>
      </c>
    </row>
    <row r="36" spans="1:12" x14ac:dyDescent="0.4">
      <c r="A36" s="247"/>
      <c r="B36" s="236"/>
      <c r="C36" s="51" t="s">
        <v>0</v>
      </c>
      <c r="D36" s="6">
        <v>1319</v>
      </c>
      <c r="E36" s="14">
        <v>708</v>
      </c>
      <c r="F36" s="87">
        <v>675</v>
      </c>
      <c r="G36" s="14">
        <v>914</v>
      </c>
      <c r="H36" s="14">
        <v>24</v>
      </c>
      <c r="I36" s="32">
        <v>336</v>
      </c>
      <c r="J36" s="30">
        <v>212</v>
      </c>
      <c r="K36" s="30">
        <v>147</v>
      </c>
      <c r="L36" s="3">
        <f>SUM(D36:K36)</f>
        <v>4335</v>
      </c>
    </row>
    <row r="37" spans="1:12" ht="15" thickBot="1" x14ac:dyDescent="0.45">
      <c r="A37" s="248"/>
      <c r="B37" s="237"/>
      <c r="C37" s="26" t="s">
        <v>4</v>
      </c>
      <c r="D37" s="9">
        <v>0.55000000000000004</v>
      </c>
      <c r="E37" s="53">
        <v>0.70399999999999996</v>
      </c>
      <c r="F37" s="89">
        <v>0.56799999999999995</v>
      </c>
      <c r="G37" s="12">
        <v>0.78300000000000003</v>
      </c>
      <c r="H37" s="53">
        <v>0.23799999999999999</v>
      </c>
      <c r="I37" s="53">
        <v>0.64700000000000002</v>
      </c>
      <c r="J37" s="24">
        <v>0.72</v>
      </c>
      <c r="K37" s="24">
        <v>0.6</v>
      </c>
      <c r="L37" s="4">
        <f>L36/L35</f>
        <v>0.62644508670520227</v>
      </c>
    </row>
    <row r="38" spans="1:12" x14ac:dyDescent="0.4">
      <c r="A38" s="228" t="s">
        <v>30</v>
      </c>
      <c r="B38" s="229"/>
      <c r="C38" s="41" t="s">
        <v>5</v>
      </c>
      <c r="D38" s="42">
        <f>D23+D26+D29+D32+D35</f>
        <v>10945</v>
      </c>
      <c r="E38" s="42">
        <f t="shared" ref="E38:L38" si="3">E23+E26+E29+E32+E35</f>
        <v>3931</v>
      </c>
      <c r="F38" s="42">
        <f t="shared" si="3"/>
        <v>5394</v>
      </c>
      <c r="G38" s="42">
        <f t="shared" si="3"/>
        <v>6399</v>
      </c>
      <c r="H38" s="42">
        <f t="shared" si="3"/>
        <v>403</v>
      </c>
      <c r="I38" s="42">
        <f t="shared" si="3"/>
        <v>2124</v>
      </c>
      <c r="J38" s="42">
        <f t="shared" si="3"/>
        <v>1124</v>
      </c>
      <c r="K38" s="42">
        <f t="shared" si="3"/>
        <v>1049</v>
      </c>
      <c r="L38" s="42">
        <f t="shared" si="3"/>
        <v>31369</v>
      </c>
    </row>
    <row r="39" spans="1:12" x14ac:dyDescent="0.4">
      <c r="A39" s="228"/>
      <c r="B39" s="229"/>
      <c r="C39" s="43" t="s">
        <v>0</v>
      </c>
      <c r="D39" s="44">
        <f>D24+D27+D30+D33+D36</f>
        <v>6145</v>
      </c>
      <c r="E39" s="44">
        <f t="shared" ref="E39:L39" si="4">E24+E27+E30+E33+E36</f>
        <v>2739</v>
      </c>
      <c r="F39" s="44">
        <f t="shared" si="4"/>
        <v>3057</v>
      </c>
      <c r="G39" s="44">
        <f t="shared" si="4"/>
        <v>4610</v>
      </c>
      <c r="H39" s="44">
        <f t="shared" si="4"/>
        <v>79</v>
      </c>
      <c r="I39" s="44">
        <f t="shared" si="4"/>
        <v>1430</v>
      </c>
      <c r="J39" s="44">
        <f t="shared" si="4"/>
        <v>687</v>
      </c>
      <c r="K39" s="44">
        <f t="shared" si="4"/>
        <v>632</v>
      </c>
      <c r="L39" s="44">
        <f t="shared" si="4"/>
        <v>19379</v>
      </c>
    </row>
    <row r="40" spans="1:12" ht="15" thickBot="1" x14ac:dyDescent="0.45">
      <c r="A40" s="230"/>
      <c r="B40" s="231"/>
      <c r="C40" s="45" t="s">
        <v>4</v>
      </c>
      <c r="D40" s="46">
        <f>D39/D38</f>
        <v>0.56144358154408402</v>
      </c>
      <c r="E40" s="46">
        <f t="shared" ref="E40:L40" si="5">E39/E38</f>
        <v>0.6967692699058764</v>
      </c>
      <c r="F40" s="46">
        <f t="shared" si="5"/>
        <v>0.56674082313681873</v>
      </c>
      <c r="G40" s="46">
        <f t="shared" si="5"/>
        <v>0.72042506641662762</v>
      </c>
      <c r="H40" s="46">
        <f t="shared" si="5"/>
        <v>0.19602977667493796</v>
      </c>
      <c r="I40" s="46">
        <f t="shared" si="5"/>
        <v>0.67325800376647837</v>
      </c>
      <c r="J40" s="46">
        <f t="shared" si="5"/>
        <v>0.61120996441281139</v>
      </c>
      <c r="K40" s="46">
        <f t="shared" si="5"/>
        <v>0.60247855100095327</v>
      </c>
      <c r="L40" s="46">
        <f t="shared" si="5"/>
        <v>0.61777551085466542</v>
      </c>
    </row>
    <row r="41" spans="1:12" ht="19.8" customHeight="1" thickBot="1" x14ac:dyDescent="0.45"/>
    <row r="42" spans="1:12" ht="25.8" thickBot="1" x14ac:dyDescent="0.45">
      <c r="A42" s="232" t="s">
        <v>9</v>
      </c>
      <c r="B42" s="233"/>
      <c r="C42" s="38" t="s">
        <v>10</v>
      </c>
      <c r="D42" s="1" t="s">
        <v>2</v>
      </c>
      <c r="E42" s="1" t="s">
        <v>7</v>
      </c>
      <c r="F42" s="39" t="s">
        <v>8</v>
      </c>
      <c r="G42" s="40" t="s">
        <v>14</v>
      </c>
      <c r="H42" s="39" t="s">
        <v>6</v>
      </c>
      <c r="I42" s="40" t="s">
        <v>12</v>
      </c>
      <c r="J42" s="39" t="s">
        <v>13</v>
      </c>
      <c r="K42" s="168" t="s">
        <v>17</v>
      </c>
      <c r="L42" s="40" t="s">
        <v>1</v>
      </c>
    </row>
    <row r="43" spans="1:12" ht="15.6" customHeight="1" x14ac:dyDescent="0.4">
      <c r="A43" s="228"/>
      <c r="B43" s="238" t="s">
        <v>34</v>
      </c>
      <c r="C43" s="17" t="s">
        <v>3</v>
      </c>
      <c r="D43" s="93">
        <v>3034</v>
      </c>
      <c r="E43" s="25">
        <v>879</v>
      </c>
      <c r="F43" s="166">
        <v>1519</v>
      </c>
      <c r="G43" s="93">
        <v>1363</v>
      </c>
      <c r="H43" s="167">
        <v>100</v>
      </c>
      <c r="I43" s="167">
        <v>560</v>
      </c>
      <c r="J43" s="58">
        <v>235</v>
      </c>
      <c r="K43" s="169">
        <v>248</v>
      </c>
      <c r="L43" s="3">
        <f>SUM(D43:K43)</f>
        <v>7938</v>
      </c>
    </row>
    <row r="44" spans="1:12" x14ac:dyDescent="0.4">
      <c r="A44" s="228"/>
      <c r="B44" s="236"/>
      <c r="C44" s="51" t="s">
        <v>0</v>
      </c>
      <c r="D44" s="11">
        <v>1828</v>
      </c>
      <c r="E44" s="87">
        <v>611</v>
      </c>
      <c r="F44" s="88">
        <v>984</v>
      </c>
      <c r="G44" s="11">
        <v>1048</v>
      </c>
      <c r="H44" s="14">
        <v>25</v>
      </c>
      <c r="I44" s="14">
        <v>365</v>
      </c>
      <c r="J44" s="59">
        <v>182</v>
      </c>
      <c r="K44" s="170">
        <v>144</v>
      </c>
      <c r="L44" s="3">
        <f>SUM(D44:K44)</f>
        <v>5187</v>
      </c>
    </row>
    <row r="45" spans="1:12" ht="15" thickBot="1" x14ac:dyDescent="0.45">
      <c r="A45" s="228"/>
      <c r="B45" s="237"/>
      <c r="C45" s="52" t="s">
        <v>4</v>
      </c>
      <c r="D45" s="12">
        <v>0.60299999999999998</v>
      </c>
      <c r="E45" s="89">
        <v>0.69499999999999995</v>
      </c>
      <c r="F45" s="90">
        <v>0.64700000000000002</v>
      </c>
      <c r="G45" s="12">
        <v>0.76900000000000002</v>
      </c>
      <c r="H45" s="91">
        <v>0.25</v>
      </c>
      <c r="I45" s="91">
        <v>0.65200000000000002</v>
      </c>
      <c r="J45" s="94">
        <v>0.77</v>
      </c>
      <c r="K45" s="171">
        <v>0.57999999999999996</v>
      </c>
      <c r="L45" s="4">
        <f>L44/L43</f>
        <v>0.65343915343915349</v>
      </c>
    </row>
    <row r="46" spans="1:12" x14ac:dyDescent="0.4">
      <c r="A46" s="228"/>
      <c r="B46" s="238" t="s">
        <v>32</v>
      </c>
      <c r="C46" s="17" t="s">
        <v>3</v>
      </c>
      <c r="D46" s="8">
        <v>3035</v>
      </c>
      <c r="E46" s="13">
        <v>1117</v>
      </c>
      <c r="F46" s="23">
        <v>1423</v>
      </c>
      <c r="G46" s="22">
        <v>1322</v>
      </c>
      <c r="H46" s="23">
        <v>100</v>
      </c>
      <c r="I46" s="25">
        <v>594</v>
      </c>
      <c r="J46" s="58">
        <v>332</v>
      </c>
      <c r="K46" s="169">
        <v>239</v>
      </c>
      <c r="L46" s="60">
        <f>SUM(D46:K46)</f>
        <v>8162</v>
      </c>
    </row>
    <row r="47" spans="1:12" x14ac:dyDescent="0.4">
      <c r="A47" s="228"/>
      <c r="B47" s="236"/>
      <c r="C47" s="51" t="s">
        <v>0</v>
      </c>
      <c r="D47" s="6">
        <v>1837</v>
      </c>
      <c r="E47" s="14">
        <v>832</v>
      </c>
      <c r="F47" s="19">
        <v>851</v>
      </c>
      <c r="G47" s="11">
        <v>1041</v>
      </c>
      <c r="H47" s="19">
        <v>20</v>
      </c>
      <c r="I47" s="32">
        <v>402</v>
      </c>
      <c r="J47" s="59">
        <v>178</v>
      </c>
      <c r="K47" s="170">
        <v>130</v>
      </c>
      <c r="L47" s="61">
        <f>SUM(D47:K47)</f>
        <v>5291</v>
      </c>
    </row>
    <row r="48" spans="1:12" ht="15" thickBot="1" x14ac:dyDescent="0.45">
      <c r="A48" s="228"/>
      <c r="B48" s="236"/>
      <c r="C48" s="16" t="s">
        <v>4</v>
      </c>
      <c r="D48" s="54">
        <v>0.60499999999999998</v>
      </c>
      <c r="E48" s="53">
        <v>0.745</v>
      </c>
      <c r="F48" s="57">
        <v>0.59799999999999998</v>
      </c>
      <c r="G48" s="56">
        <v>0.78700000000000003</v>
      </c>
      <c r="H48" s="57">
        <v>0.2</v>
      </c>
      <c r="I48" s="55">
        <v>0.67</v>
      </c>
      <c r="J48" s="35">
        <v>0.53</v>
      </c>
      <c r="K48" s="172">
        <v>0.54</v>
      </c>
      <c r="L48" s="4">
        <f>L47/L46</f>
        <v>0.64824797843665771</v>
      </c>
    </row>
    <row r="49" spans="1:12" x14ac:dyDescent="0.4">
      <c r="A49" s="228"/>
      <c r="B49" s="235" t="s">
        <v>35</v>
      </c>
      <c r="C49" s="50" t="s">
        <v>5</v>
      </c>
      <c r="D49" s="65">
        <v>3176</v>
      </c>
      <c r="E49" s="86">
        <v>1113</v>
      </c>
      <c r="F49" s="67">
        <v>1601</v>
      </c>
      <c r="G49" s="66">
        <v>1531</v>
      </c>
      <c r="H49" s="13">
        <v>100</v>
      </c>
      <c r="I49" s="13">
        <v>474</v>
      </c>
      <c r="J49" s="67">
        <v>346</v>
      </c>
      <c r="K49" s="173">
        <v>225</v>
      </c>
      <c r="L49" s="2">
        <f>SUM(D49:K49)</f>
        <v>8566</v>
      </c>
    </row>
    <row r="50" spans="1:12" x14ac:dyDescent="0.4">
      <c r="A50" s="228"/>
      <c r="B50" s="236"/>
      <c r="C50" s="51" t="s">
        <v>0</v>
      </c>
      <c r="D50" s="11">
        <v>1945</v>
      </c>
      <c r="E50" s="15">
        <v>764</v>
      </c>
      <c r="F50" s="68">
        <v>1047</v>
      </c>
      <c r="G50" s="15">
        <v>1166</v>
      </c>
      <c r="H50" s="14">
        <v>20</v>
      </c>
      <c r="I50" s="32">
        <v>341</v>
      </c>
      <c r="J50" s="68">
        <v>250</v>
      </c>
      <c r="K50" s="170">
        <v>134</v>
      </c>
      <c r="L50" s="75">
        <f>SUM(D50:K50)</f>
        <v>5667</v>
      </c>
    </row>
    <row r="51" spans="1:12" ht="15" thickBot="1" x14ac:dyDescent="0.45">
      <c r="A51" s="228"/>
      <c r="B51" s="237"/>
      <c r="C51" s="52" t="s">
        <v>4</v>
      </c>
      <c r="D51" s="69">
        <v>0.61199999999999999</v>
      </c>
      <c r="E51" s="70">
        <v>0.68600000000000005</v>
      </c>
      <c r="F51" s="71">
        <v>0.65300000000000002</v>
      </c>
      <c r="G51" s="72">
        <v>0.76200000000000001</v>
      </c>
      <c r="H51" s="73">
        <v>0.2</v>
      </c>
      <c r="I51" s="73">
        <v>0.71899999999999997</v>
      </c>
      <c r="J51" s="71">
        <v>0.72</v>
      </c>
      <c r="K51" s="174">
        <v>0.6</v>
      </c>
      <c r="L51" s="76">
        <f>L50/L49</f>
        <v>0.66156899369600752</v>
      </c>
    </row>
    <row r="52" spans="1:12" x14ac:dyDescent="0.4">
      <c r="A52" s="228"/>
      <c r="B52" s="235" t="s">
        <v>33</v>
      </c>
      <c r="C52" s="50" t="s">
        <v>5</v>
      </c>
      <c r="D52" s="5">
        <v>3114</v>
      </c>
      <c r="E52" s="13">
        <v>1158</v>
      </c>
      <c r="F52" s="84">
        <v>1485</v>
      </c>
      <c r="G52" s="13">
        <v>1445</v>
      </c>
      <c r="H52" s="18">
        <v>100</v>
      </c>
      <c r="I52" s="13">
        <v>434</v>
      </c>
      <c r="J52" s="84">
        <v>350</v>
      </c>
      <c r="K52" s="173">
        <v>298</v>
      </c>
      <c r="L52" s="2">
        <f>SUM(D52:K52)</f>
        <v>8384</v>
      </c>
    </row>
    <row r="53" spans="1:12" x14ac:dyDescent="0.4">
      <c r="A53" s="228"/>
      <c r="B53" s="236"/>
      <c r="C53" s="51" t="s">
        <v>0</v>
      </c>
      <c r="D53" s="6">
        <v>1886</v>
      </c>
      <c r="E53" s="14">
        <v>710</v>
      </c>
      <c r="F53" s="15">
        <v>870</v>
      </c>
      <c r="G53" s="14">
        <v>1114</v>
      </c>
      <c r="H53" s="19">
        <v>24</v>
      </c>
      <c r="I53" s="32">
        <v>358</v>
      </c>
      <c r="J53" s="59">
        <v>278</v>
      </c>
      <c r="K53" s="170">
        <v>180</v>
      </c>
      <c r="L53" s="75">
        <f>SUM(D53:K53)</f>
        <v>5420</v>
      </c>
    </row>
    <row r="54" spans="1:12" ht="15" thickBot="1" x14ac:dyDescent="0.45">
      <c r="A54" s="240"/>
      <c r="B54" s="237"/>
      <c r="C54" s="52" t="s">
        <v>4</v>
      </c>
      <c r="D54" s="7">
        <v>0.60599999999999998</v>
      </c>
      <c r="E54" s="53">
        <v>0.61299999999999999</v>
      </c>
      <c r="F54" s="85">
        <v>0.58499999999999996</v>
      </c>
      <c r="G54" s="12">
        <v>0.77100000000000002</v>
      </c>
      <c r="H54" s="24">
        <v>0.24</v>
      </c>
      <c r="I54" s="53">
        <v>0.82499999999999996</v>
      </c>
      <c r="J54" s="85">
        <v>0.79</v>
      </c>
      <c r="K54" s="175">
        <v>0.6</v>
      </c>
      <c r="L54" s="4">
        <f>L53/L52</f>
        <v>0.64646946564885499</v>
      </c>
    </row>
    <row r="55" spans="1:12" x14ac:dyDescent="0.4">
      <c r="A55" s="228" t="s">
        <v>36</v>
      </c>
      <c r="B55" s="229"/>
      <c r="C55" s="41" t="s">
        <v>5</v>
      </c>
      <c r="D55" s="42">
        <f>D43+D46+D49+D52</f>
        <v>12359</v>
      </c>
      <c r="E55" s="42">
        <f t="shared" ref="E55:J55" si="6">E43+E46+E49+E52</f>
        <v>4267</v>
      </c>
      <c r="F55" s="42">
        <f t="shared" si="6"/>
        <v>6028</v>
      </c>
      <c r="G55" s="42">
        <f t="shared" si="6"/>
        <v>5661</v>
      </c>
      <c r="H55" s="42">
        <f t="shared" si="6"/>
        <v>400</v>
      </c>
      <c r="I55" s="42">
        <f t="shared" si="6"/>
        <v>2062</v>
      </c>
      <c r="J55" s="95">
        <f t="shared" si="6"/>
        <v>1263</v>
      </c>
      <c r="K55" s="176">
        <v>1010</v>
      </c>
      <c r="L55" s="2">
        <f>SUM(D55:K55)</f>
        <v>33050</v>
      </c>
    </row>
    <row r="56" spans="1:12" x14ac:dyDescent="0.4">
      <c r="A56" s="228"/>
      <c r="B56" s="229"/>
      <c r="C56" s="43" t="s">
        <v>0</v>
      </c>
      <c r="D56" s="44">
        <f>D44+D47+D50+D53</f>
        <v>7496</v>
      </c>
      <c r="E56" s="44">
        <f t="shared" ref="E56:J56" si="7">E44+E47+E50+E53</f>
        <v>2917</v>
      </c>
      <c r="F56" s="44">
        <f t="shared" si="7"/>
        <v>3752</v>
      </c>
      <c r="G56" s="44">
        <f t="shared" si="7"/>
        <v>4369</v>
      </c>
      <c r="H56" s="44">
        <f t="shared" si="7"/>
        <v>89</v>
      </c>
      <c r="I56" s="44">
        <f t="shared" si="7"/>
        <v>1466</v>
      </c>
      <c r="J56" s="96">
        <f t="shared" si="7"/>
        <v>888</v>
      </c>
      <c r="K56" s="177">
        <v>588</v>
      </c>
      <c r="L56" s="75">
        <f>SUM(D56:K56)</f>
        <v>21565</v>
      </c>
    </row>
    <row r="57" spans="1:12" ht="15" thickBot="1" x14ac:dyDescent="0.45">
      <c r="A57" s="230"/>
      <c r="B57" s="231"/>
      <c r="C57" s="45" t="s">
        <v>4</v>
      </c>
      <c r="D57" s="46">
        <f>D56/D55</f>
        <v>0.60652156323327133</v>
      </c>
      <c r="E57" s="46">
        <f t="shared" ref="E57:K57" si="8">E56/E55</f>
        <v>0.68361846730724163</v>
      </c>
      <c r="F57" s="46">
        <f t="shared" si="8"/>
        <v>0.62242866622428661</v>
      </c>
      <c r="G57" s="46">
        <f t="shared" si="8"/>
        <v>0.77177177177177181</v>
      </c>
      <c r="H57" s="46">
        <f t="shared" si="8"/>
        <v>0.2225</v>
      </c>
      <c r="I57" s="46">
        <f t="shared" si="8"/>
        <v>0.71096023278370513</v>
      </c>
      <c r="J57" s="97">
        <f t="shared" si="8"/>
        <v>0.70308788598574823</v>
      </c>
      <c r="K57" s="178">
        <f t="shared" si="8"/>
        <v>0.58217821782178214</v>
      </c>
      <c r="L57" s="4">
        <f>L56/L55</f>
        <v>0.65249621785173983</v>
      </c>
    </row>
    <row r="58" spans="1:12" ht="15" thickBot="1" x14ac:dyDescent="0.45"/>
    <row r="59" spans="1:12" ht="30" customHeight="1" thickBot="1" x14ac:dyDescent="0.45">
      <c r="A59" s="232" t="s">
        <v>9</v>
      </c>
      <c r="B59" s="233"/>
      <c r="C59" s="38" t="s">
        <v>10</v>
      </c>
      <c r="D59" s="1" t="s">
        <v>2</v>
      </c>
      <c r="E59" s="1" t="s">
        <v>7</v>
      </c>
      <c r="F59" s="39" t="s">
        <v>8</v>
      </c>
      <c r="G59" s="40" t="s">
        <v>14</v>
      </c>
      <c r="H59" s="39" t="s">
        <v>6</v>
      </c>
      <c r="I59" s="40" t="s">
        <v>12</v>
      </c>
      <c r="J59" s="39" t="s">
        <v>13</v>
      </c>
      <c r="K59" s="98" t="s">
        <v>17</v>
      </c>
      <c r="L59" s="92" t="s">
        <v>1</v>
      </c>
    </row>
    <row r="60" spans="1:12" x14ac:dyDescent="0.4">
      <c r="A60" s="239" t="s">
        <v>37</v>
      </c>
      <c r="B60" s="235" t="s">
        <v>39</v>
      </c>
      <c r="C60" s="17" t="s">
        <v>3</v>
      </c>
      <c r="D60" s="103">
        <v>2992</v>
      </c>
      <c r="E60" s="103">
        <v>1115</v>
      </c>
      <c r="F60" s="104">
        <v>1442</v>
      </c>
      <c r="G60" s="105">
        <v>1572</v>
      </c>
      <c r="H60" s="104">
        <v>101</v>
      </c>
      <c r="I60" s="105">
        <v>445</v>
      </c>
      <c r="J60" s="104">
        <v>274</v>
      </c>
      <c r="K60" s="106">
        <v>208</v>
      </c>
      <c r="L60" s="107">
        <f>SUM(D60:K60)</f>
        <v>8149</v>
      </c>
    </row>
    <row r="61" spans="1:12" x14ac:dyDescent="0.4">
      <c r="A61" s="228"/>
      <c r="B61" s="236"/>
      <c r="C61" s="51" t="s">
        <v>0</v>
      </c>
      <c r="D61" s="108">
        <v>1764</v>
      </c>
      <c r="E61" s="108">
        <v>674</v>
      </c>
      <c r="F61" s="109">
        <v>866</v>
      </c>
      <c r="G61" s="108">
        <v>1232</v>
      </c>
      <c r="H61" s="109">
        <v>20</v>
      </c>
      <c r="I61" s="108">
        <v>325</v>
      </c>
      <c r="J61" s="109">
        <v>162</v>
      </c>
      <c r="K61" s="110">
        <v>109</v>
      </c>
      <c r="L61" s="111">
        <f>SUM(D61:K61)</f>
        <v>5152</v>
      </c>
    </row>
    <row r="62" spans="1:12" ht="15" thickBot="1" x14ac:dyDescent="0.45">
      <c r="A62" s="228"/>
      <c r="B62" s="237"/>
      <c r="C62" s="52" t="s">
        <v>4</v>
      </c>
      <c r="D62" s="102">
        <f>D61/D60</f>
        <v>0.58957219251336901</v>
      </c>
      <c r="E62" s="102">
        <f t="shared" ref="E62:K62" si="9">E61/E60</f>
        <v>0.60448430493273542</v>
      </c>
      <c r="F62" s="102">
        <f t="shared" si="9"/>
        <v>0.60055478502080439</v>
      </c>
      <c r="G62" s="102">
        <f t="shared" si="9"/>
        <v>0.78371501272264632</v>
      </c>
      <c r="H62" s="102">
        <f t="shared" si="9"/>
        <v>0.19801980198019803</v>
      </c>
      <c r="I62" s="102">
        <f t="shared" si="9"/>
        <v>0.7303370786516854</v>
      </c>
      <c r="J62" s="102">
        <f t="shared" si="9"/>
        <v>0.59124087591240881</v>
      </c>
      <c r="K62" s="102">
        <f t="shared" si="9"/>
        <v>0.52403846153846156</v>
      </c>
      <c r="L62" s="101">
        <f>L61/L60</f>
        <v>0.63222481286047372</v>
      </c>
    </row>
    <row r="63" spans="1:12" x14ac:dyDescent="0.4">
      <c r="A63" s="228"/>
      <c r="B63" s="235" t="s">
        <v>40</v>
      </c>
      <c r="C63" s="50" t="s">
        <v>3</v>
      </c>
      <c r="D63" s="93">
        <v>2640</v>
      </c>
      <c r="E63" s="112">
        <v>1159</v>
      </c>
      <c r="F63" s="124">
        <v>1392</v>
      </c>
      <c r="G63" s="10">
        <v>1461</v>
      </c>
      <c r="H63" s="125">
        <v>112</v>
      </c>
      <c r="I63" s="125">
        <v>424</v>
      </c>
      <c r="J63" s="113">
        <v>238</v>
      </c>
      <c r="K63" s="114">
        <v>163</v>
      </c>
      <c r="L63" s="3">
        <f>SUM(D63:K63)</f>
        <v>7589</v>
      </c>
    </row>
    <row r="64" spans="1:12" x14ac:dyDescent="0.4">
      <c r="A64" s="228"/>
      <c r="B64" s="236"/>
      <c r="C64" s="51" t="s">
        <v>0</v>
      </c>
      <c r="D64" s="11">
        <v>1504</v>
      </c>
      <c r="E64" s="126">
        <v>727</v>
      </c>
      <c r="F64" s="88">
        <v>790</v>
      </c>
      <c r="G64" s="11">
        <v>1047</v>
      </c>
      <c r="H64" s="115">
        <v>24</v>
      </c>
      <c r="I64" s="115">
        <v>301</v>
      </c>
      <c r="J64" s="116">
        <v>168</v>
      </c>
      <c r="K64" s="117">
        <v>91</v>
      </c>
      <c r="L64" s="3">
        <f>SUM(D64:K64)</f>
        <v>4652</v>
      </c>
    </row>
    <row r="65" spans="1:12" ht="15" thickBot="1" x14ac:dyDescent="0.45">
      <c r="A65" s="228"/>
      <c r="B65" s="237"/>
      <c r="C65" s="52" t="s">
        <v>4</v>
      </c>
      <c r="D65" s="12">
        <v>0.56999999999999995</v>
      </c>
      <c r="E65" s="89">
        <v>0.627</v>
      </c>
      <c r="F65" s="90">
        <v>0.56699999999999995</v>
      </c>
      <c r="G65" s="12">
        <v>0.71699999999999997</v>
      </c>
      <c r="H65" s="91">
        <v>0.214</v>
      </c>
      <c r="I65" s="91">
        <v>0.71</v>
      </c>
      <c r="J65" s="94">
        <v>0.7</v>
      </c>
      <c r="K65" s="99">
        <v>0.56000000000000005</v>
      </c>
      <c r="L65" s="4">
        <f>L64/L63</f>
        <v>0.6129924891290025</v>
      </c>
    </row>
    <row r="66" spans="1:12" x14ac:dyDescent="0.4">
      <c r="A66" s="228"/>
      <c r="B66" s="238" t="s">
        <v>41</v>
      </c>
      <c r="C66" s="17" t="s">
        <v>3</v>
      </c>
      <c r="D66" s="8">
        <v>2729</v>
      </c>
      <c r="E66" s="112">
        <v>979</v>
      </c>
      <c r="F66" s="127">
        <v>1375</v>
      </c>
      <c r="G66" s="22">
        <v>1562</v>
      </c>
      <c r="H66" s="127">
        <v>100</v>
      </c>
      <c r="I66" s="128">
        <v>374</v>
      </c>
      <c r="J66" s="129">
        <v>284</v>
      </c>
      <c r="K66" s="114">
        <v>214</v>
      </c>
      <c r="L66" s="60">
        <f>SUM(D66:K66)</f>
        <v>7617</v>
      </c>
    </row>
    <row r="67" spans="1:12" x14ac:dyDescent="0.4">
      <c r="A67" s="228"/>
      <c r="B67" s="236"/>
      <c r="C67" s="51" t="s">
        <v>0</v>
      </c>
      <c r="D67" s="6">
        <v>1639</v>
      </c>
      <c r="E67" s="115">
        <v>615</v>
      </c>
      <c r="F67" s="118">
        <v>806</v>
      </c>
      <c r="G67" s="11">
        <v>1179</v>
      </c>
      <c r="H67" s="118">
        <v>15</v>
      </c>
      <c r="I67" s="119">
        <v>231</v>
      </c>
      <c r="J67" s="116">
        <v>213</v>
      </c>
      <c r="K67" s="117">
        <v>108</v>
      </c>
      <c r="L67" s="61">
        <f>SUM(D67:K67)</f>
        <v>4806</v>
      </c>
    </row>
    <row r="68" spans="1:12" ht="15" thickBot="1" x14ac:dyDescent="0.45">
      <c r="A68" s="228"/>
      <c r="B68" s="236"/>
      <c r="C68" s="16" t="s">
        <v>4</v>
      </c>
      <c r="D68" s="54">
        <v>0.60099999999999998</v>
      </c>
      <c r="E68" s="34">
        <v>0.628</v>
      </c>
      <c r="F68" s="130">
        <v>0.58599999999999997</v>
      </c>
      <c r="G68" s="56">
        <v>0.755</v>
      </c>
      <c r="H68" s="130">
        <v>0.15</v>
      </c>
      <c r="I68" s="131">
        <v>0.61799999999999999</v>
      </c>
      <c r="J68" s="132">
        <v>0.75</v>
      </c>
      <c r="K68" s="133">
        <v>0.5</v>
      </c>
      <c r="L68" s="4">
        <f>L67/L66</f>
        <v>0.63095706971248522</v>
      </c>
    </row>
    <row r="69" spans="1:12" ht="14.4" customHeight="1" x14ac:dyDescent="0.4">
      <c r="A69" s="228"/>
      <c r="B69" s="235" t="s">
        <v>43</v>
      </c>
      <c r="C69" s="50" t="s">
        <v>5</v>
      </c>
      <c r="D69" s="65">
        <v>2775</v>
      </c>
      <c r="E69" s="120">
        <v>984</v>
      </c>
      <c r="F69" s="67">
        <v>1339</v>
      </c>
      <c r="G69" s="121">
        <v>1518</v>
      </c>
      <c r="H69" s="112">
        <v>101</v>
      </c>
      <c r="I69" s="112">
        <v>704</v>
      </c>
      <c r="J69" s="67">
        <v>289</v>
      </c>
      <c r="K69" s="122">
        <v>237</v>
      </c>
      <c r="L69" s="2">
        <f>SUM(D69:K69)</f>
        <v>7947</v>
      </c>
    </row>
    <row r="70" spans="1:12" x14ac:dyDescent="0.4">
      <c r="A70" s="228"/>
      <c r="B70" s="236"/>
      <c r="C70" s="51" t="s">
        <v>0</v>
      </c>
      <c r="D70" s="11">
        <v>1586</v>
      </c>
      <c r="E70" s="123">
        <v>633</v>
      </c>
      <c r="F70" s="68">
        <v>799</v>
      </c>
      <c r="G70" s="123">
        <v>1157</v>
      </c>
      <c r="H70" s="115">
        <v>12</v>
      </c>
      <c r="I70" s="119">
        <v>554</v>
      </c>
      <c r="J70" s="68">
        <v>214</v>
      </c>
      <c r="K70" s="117">
        <v>106</v>
      </c>
      <c r="L70" s="75">
        <f>SUM(D70:K70)</f>
        <v>5061</v>
      </c>
    </row>
    <row r="71" spans="1:12" ht="15" thickBot="1" x14ac:dyDescent="0.45">
      <c r="A71" s="228"/>
      <c r="B71" s="237"/>
      <c r="C71" s="52" t="s">
        <v>4</v>
      </c>
      <c r="D71" s="69">
        <v>0.57199999999999995</v>
      </c>
      <c r="E71" s="70">
        <v>0.64300000000000002</v>
      </c>
      <c r="F71" s="71">
        <v>0.59599999999999997</v>
      </c>
      <c r="G71" s="72">
        <v>0.76200000000000001</v>
      </c>
      <c r="H71" s="73">
        <v>0.11899999999999999</v>
      </c>
      <c r="I71" s="73">
        <v>0.78700000000000003</v>
      </c>
      <c r="J71" s="71">
        <v>0.74</v>
      </c>
      <c r="K71" s="100">
        <v>0.45</v>
      </c>
      <c r="L71" s="76">
        <f>L70/L69</f>
        <v>0.6368440921102303</v>
      </c>
    </row>
    <row r="72" spans="1:12" x14ac:dyDescent="0.4">
      <c r="A72" s="228"/>
      <c r="B72" s="235" t="s">
        <v>42</v>
      </c>
      <c r="C72" s="50" t="s">
        <v>5</v>
      </c>
      <c r="D72" s="5">
        <v>1172</v>
      </c>
      <c r="E72" s="112">
        <v>912</v>
      </c>
      <c r="F72" s="140"/>
      <c r="G72" s="112">
        <v>329</v>
      </c>
      <c r="H72" s="140"/>
      <c r="I72" s="140"/>
      <c r="J72" s="141"/>
      <c r="K72" s="122">
        <v>103</v>
      </c>
      <c r="L72" s="2">
        <f>SUM(D72:K72)</f>
        <v>2516</v>
      </c>
    </row>
    <row r="73" spans="1:12" x14ac:dyDescent="0.4">
      <c r="A73" s="228"/>
      <c r="B73" s="236"/>
      <c r="C73" s="51" t="s">
        <v>0</v>
      </c>
      <c r="D73" s="6">
        <v>648</v>
      </c>
      <c r="E73" s="115">
        <v>560</v>
      </c>
      <c r="F73" s="142"/>
      <c r="G73" s="115">
        <v>269</v>
      </c>
      <c r="H73" s="142"/>
      <c r="I73" s="143"/>
      <c r="J73" s="144"/>
      <c r="K73" s="117">
        <v>69</v>
      </c>
      <c r="L73" s="75">
        <f>SUM(D73:K73)</f>
        <v>1546</v>
      </c>
    </row>
    <row r="74" spans="1:12" ht="15" thickBot="1" x14ac:dyDescent="0.45">
      <c r="A74" s="240"/>
      <c r="B74" s="237"/>
      <c r="C74" s="52" t="s">
        <v>4</v>
      </c>
      <c r="D74" s="7">
        <v>0.57599999999999996</v>
      </c>
      <c r="E74" s="34">
        <v>0.61399999999999999</v>
      </c>
      <c r="F74" s="145"/>
      <c r="G74" s="12">
        <v>0.81799999999999995</v>
      </c>
      <c r="H74" s="145"/>
      <c r="I74" s="145"/>
      <c r="J74" s="146"/>
      <c r="K74" s="99">
        <v>0.67</v>
      </c>
      <c r="L74" s="4">
        <f>L73/L72</f>
        <v>0.61446740858505566</v>
      </c>
    </row>
    <row r="75" spans="1:12" x14ac:dyDescent="0.4">
      <c r="A75" s="228" t="s">
        <v>38</v>
      </c>
      <c r="B75" s="229"/>
      <c r="C75" s="41" t="s">
        <v>5</v>
      </c>
      <c r="D75" s="42">
        <f>D60+D63+D66+D69+D72</f>
        <v>12308</v>
      </c>
      <c r="E75" s="42">
        <f t="shared" ref="E75:L75" si="10">E60+E63+E66+E69+E72</f>
        <v>5149</v>
      </c>
      <c r="F75" s="42">
        <f t="shared" si="10"/>
        <v>5548</v>
      </c>
      <c r="G75" s="42">
        <f t="shared" si="10"/>
        <v>6442</v>
      </c>
      <c r="H75" s="42">
        <f t="shared" si="10"/>
        <v>414</v>
      </c>
      <c r="I75" s="42">
        <f t="shared" si="10"/>
        <v>1947</v>
      </c>
      <c r="J75" s="42">
        <f t="shared" si="10"/>
        <v>1085</v>
      </c>
      <c r="K75" s="42">
        <f t="shared" si="10"/>
        <v>925</v>
      </c>
      <c r="L75" s="42">
        <f t="shared" si="10"/>
        <v>33818</v>
      </c>
    </row>
    <row r="76" spans="1:12" x14ac:dyDescent="0.4">
      <c r="A76" s="228"/>
      <c r="B76" s="229"/>
      <c r="C76" s="43" t="s">
        <v>0</v>
      </c>
      <c r="D76" s="44">
        <f>D61+D64+D67+D70+D73</f>
        <v>7141</v>
      </c>
      <c r="E76" s="44">
        <f t="shared" ref="E76:L76" si="11">E61+E64+E67+E70+E73</f>
        <v>3209</v>
      </c>
      <c r="F76" s="44">
        <f t="shared" si="11"/>
        <v>3261</v>
      </c>
      <c r="G76" s="44">
        <f t="shared" si="11"/>
        <v>4884</v>
      </c>
      <c r="H76" s="44">
        <f t="shared" si="11"/>
        <v>71</v>
      </c>
      <c r="I76" s="44">
        <f t="shared" si="11"/>
        <v>1411</v>
      </c>
      <c r="J76" s="44">
        <f t="shared" si="11"/>
        <v>757</v>
      </c>
      <c r="K76" s="44">
        <f t="shared" si="11"/>
        <v>483</v>
      </c>
      <c r="L76" s="44">
        <f t="shared" si="11"/>
        <v>21217</v>
      </c>
    </row>
    <row r="77" spans="1:12" ht="15" thickBot="1" x14ac:dyDescent="0.45">
      <c r="A77" s="230"/>
      <c r="B77" s="231"/>
      <c r="C77" s="45" t="s">
        <v>4</v>
      </c>
      <c r="D77" s="46">
        <f t="shared" ref="D77" si="12">D76/D75</f>
        <v>0.58019174520636985</v>
      </c>
      <c r="E77" s="46">
        <f t="shared" ref="E77:L77" si="13">E76/E75</f>
        <v>0.62322781122548065</v>
      </c>
      <c r="F77" s="46">
        <f t="shared" si="13"/>
        <v>0.58777937995674112</v>
      </c>
      <c r="G77" s="46">
        <f t="shared" si="13"/>
        <v>0.75814964296802234</v>
      </c>
      <c r="H77" s="46">
        <f t="shared" si="13"/>
        <v>0.17149758454106281</v>
      </c>
      <c r="I77" s="46">
        <f t="shared" si="13"/>
        <v>0.72470467385721626</v>
      </c>
      <c r="J77" s="46">
        <f t="shared" si="13"/>
        <v>0.69769585253456223</v>
      </c>
      <c r="K77" s="46">
        <f t="shared" si="13"/>
        <v>0.52216216216216216</v>
      </c>
      <c r="L77" s="46">
        <f t="shared" si="13"/>
        <v>0.62738778165474007</v>
      </c>
    </row>
    <row r="78" spans="1:12" ht="15" thickBot="1" x14ac:dyDescent="0.45"/>
    <row r="79" spans="1:12" ht="28.2" customHeight="1" thickBot="1" x14ac:dyDescent="0.45">
      <c r="A79" s="232" t="s">
        <v>9</v>
      </c>
      <c r="B79" s="233"/>
      <c r="C79" s="38" t="s">
        <v>10</v>
      </c>
      <c r="D79" s="1" t="s">
        <v>2</v>
      </c>
      <c r="E79" s="1" t="s">
        <v>7</v>
      </c>
      <c r="F79" s="39" t="s">
        <v>8</v>
      </c>
      <c r="G79" s="40" t="s">
        <v>14</v>
      </c>
      <c r="H79" s="39" t="s">
        <v>6</v>
      </c>
      <c r="I79" s="40" t="s">
        <v>12</v>
      </c>
      <c r="J79" s="39" t="s">
        <v>13</v>
      </c>
      <c r="K79" s="98" t="s">
        <v>17</v>
      </c>
      <c r="L79" s="92" t="s">
        <v>1</v>
      </c>
    </row>
    <row r="80" spans="1:12" x14ac:dyDescent="0.4">
      <c r="A80" s="239" t="s">
        <v>44</v>
      </c>
      <c r="B80" s="235" t="s">
        <v>46</v>
      </c>
      <c r="C80" s="17" t="s">
        <v>3</v>
      </c>
      <c r="D80" s="103">
        <v>1276</v>
      </c>
      <c r="E80" s="136"/>
      <c r="F80" s="104">
        <v>1490</v>
      </c>
      <c r="G80" s="105">
        <v>1149</v>
      </c>
      <c r="H80" s="104">
        <v>112</v>
      </c>
      <c r="I80" s="105">
        <v>151</v>
      </c>
      <c r="J80" s="104">
        <v>120</v>
      </c>
      <c r="K80" s="106">
        <v>109</v>
      </c>
      <c r="L80" s="107">
        <f>SUM(D80:K80)</f>
        <v>4407</v>
      </c>
    </row>
    <row r="81" spans="1:12" x14ac:dyDescent="0.4">
      <c r="A81" s="228"/>
      <c r="B81" s="236"/>
      <c r="C81" s="51" t="s">
        <v>0</v>
      </c>
      <c r="D81" s="108">
        <v>752</v>
      </c>
      <c r="E81" s="137"/>
      <c r="F81" s="109">
        <v>865</v>
      </c>
      <c r="G81" s="108">
        <v>898</v>
      </c>
      <c r="H81" s="109">
        <v>21</v>
      </c>
      <c r="I81" s="108">
        <v>103</v>
      </c>
      <c r="J81" s="109">
        <v>83</v>
      </c>
      <c r="K81" s="110">
        <v>50</v>
      </c>
      <c r="L81" s="111">
        <f>SUM(D81:K81)</f>
        <v>2772</v>
      </c>
    </row>
    <row r="82" spans="1:12" ht="15" thickBot="1" x14ac:dyDescent="0.45">
      <c r="A82" s="228"/>
      <c r="B82" s="237"/>
      <c r="C82" s="52" t="s">
        <v>4</v>
      </c>
      <c r="D82" s="102">
        <v>0.58799999999999997</v>
      </c>
      <c r="E82" s="138"/>
      <c r="F82" s="102">
        <v>0.57999999999999996</v>
      </c>
      <c r="G82" s="102">
        <v>0.78200000000000003</v>
      </c>
      <c r="H82" s="102">
        <v>0.188</v>
      </c>
      <c r="I82" s="102">
        <v>0.68200000000000005</v>
      </c>
      <c r="J82" s="102">
        <v>0.69</v>
      </c>
      <c r="K82" s="102">
        <v>0.46</v>
      </c>
      <c r="L82" s="101">
        <f>L81/L80</f>
        <v>0.62899931926480601</v>
      </c>
    </row>
    <row r="83" spans="1:12" x14ac:dyDescent="0.4">
      <c r="A83" s="228"/>
      <c r="B83" s="235" t="s">
        <v>47</v>
      </c>
      <c r="C83" s="50" t="s">
        <v>3</v>
      </c>
      <c r="D83" s="93">
        <v>2495</v>
      </c>
      <c r="E83" s="112">
        <v>981</v>
      </c>
      <c r="F83" s="124">
        <v>1331</v>
      </c>
      <c r="G83" s="10">
        <v>1233</v>
      </c>
      <c r="H83" s="125">
        <v>100</v>
      </c>
      <c r="I83" s="125">
        <v>403</v>
      </c>
      <c r="J83" s="113">
        <v>217</v>
      </c>
      <c r="K83" s="114">
        <v>121</v>
      </c>
      <c r="L83" s="3">
        <f>SUM(D83:K83)</f>
        <v>6881</v>
      </c>
    </row>
    <row r="84" spans="1:12" x14ac:dyDescent="0.4">
      <c r="A84" s="228"/>
      <c r="B84" s="236"/>
      <c r="C84" s="51" t="s">
        <v>0</v>
      </c>
      <c r="D84" s="11">
        <v>1450</v>
      </c>
      <c r="E84" s="126">
        <v>613</v>
      </c>
      <c r="F84" s="88">
        <v>741</v>
      </c>
      <c r="G84" s="11">
        <v>959</v>
      </c>
      <c r="H84" s="115">
        <v>18</v>
      </c>
      <c r="I84" s="115">
        <v>321</v>
      </c>
      <c r="J84" s="116">
        <v>157</v>
      </c>
      <c r="K84" s="117">
        <v>74</v>
      </c>
      <c r="L84" s="75">
        <f>SUM(D84:K84)</f>
        <v>4333</v>
      </c>
    </row>
    <row r="85" spans="1:12" ht="15" thickBot="1" x14ac:dyDescent="0.45">
      <c r="A85" s="228"/>
      <c r="B85" s="237"/>
      <c r="C85" s="52" t="s">
        <v>4</v>
      </c>
      <c r="D85" s="12">
        <v>0.58099999999999996</v>
      </c>
      <c r="E85" s="89">
        <v>0.625</v>
      </c>
      <c r="F85" s="90">
        <v>0.55600000000000005</v>
      </c>
      <c r="G85" s="12">
        <v>0.77800000000000002</v>
      </c>
      <c r="H85" s="91">
        <v>0.18</v>
      </c>
      <c r="I85" s="91">
        <v>0.79700000000000004</v>
      </c>
      <c r="J85" s="94">
        <v>0.72</v>
      </c>
      <c r="K85" s="99">
        <v>0.61</v>
      </c>
      <c r="L85" s="4">
        <f>L84/L83</f>
        <v>0.62970498474059</v>
      </c>
    </row>
    <row r="86" spans="1:12" x14ac:dyDescent="0.4">
      <c r="A86" s="228"/>
      <c r="B86" s="238" t="s">
        <v>48</v>
      </c>
      <c r="C86" s="17" t="s">
        <v>3</v>
      </c>
      <c r="D86" s="8">
        <v>2366</v>
      </c>
      <c r="E86" s="112">
        <v>979</v>
      </c>
      <c r="F86" s="127">
        <v>1278</v>
      </c>
      <c r="G86" s="22">
        <v>1109</v>
      </c>
      <c r="H86" s="127">
        <v>100</v>
      </c>
      <c r="I86" s="128">
        <v>633</v>
      </c>
      <c r="J86" s="129">
        <v>262</v>
      </c>
      <c r="K86" s="114">
        <v>236</v>
      </c>
      <c r="L86" s="60">
        <f>SUM(D86:K86)</f>
        <v>6963</v>
      </c>
    </row>
    <row r="87" spans="1:12" x14ac:dyDescent="0.4">
      <c r="A87" s="228"/>
      <c r="B87" s="236"/>
      <c r="C87" s="51" t="s">
        <v>0</v>
      </c>
      <c r="D87" s="6">
        <v>1383</v>
      </c>
      <c r="E87" s="115">
        <v>608</v>
      </c>
      <c r="F87" s="118">
        <v>778</v>
      </c>
      <c r="G87" s="11">
        <v>896</v>
      </c>
      <c r="H87" s="118">
        <v>20</v>
      </c>
      <c r="I87" s="119">
        <v>535</v>
      </c>
      <c r="J87" s="116">
        <v>198</v>
      </c>
      <c r="K87" s="117">
        <v>104</v>
      </c>
      <c r="L87" s="139">
        <f>SUM(D87:K87)</f>
        <v>4522</v>
      </c>
    </row>
    <row r="88" spans="1:12" ht="15" thickBot="1" x14ac:dyDescent="0.45">
      <c r="A88" s="228"/>
      <c r="B88" s="236"/>
      <c r="C88" s="16" t="s">
        <v>4</v>
      </c>
      <c r="D88" s="54">
        <v>0.58499999999999996</v>
      </c>
      <c r="E88" s="34">
        <v>0.621</v>
      </c>
      <c r="F88" s="130">
        <v>0.60799999999999998</v>
      </c>
      <c r="G88" s="56">
        <v>0.80800000000000005</v>
      </c>
      <c r="H88" s="130">
        <v>0.2</v>
      </c>
      <c r="I88" s="131">
        <v>0.84499999999999997</v>
      </c>
      <c r="J88" s="132">
        <v>0.75</v>
      </c>
      <c r="K88" s="133">
        <v>0.44</v>
      </c>
      <c r="L88" s="4">
        <f>L87/L86</f>
        <v>0.64943271578342665</v>
      </c>
    </row>
    <row r="89" spans="1:12" x14ac:dyDescent="0.4">
      <c r="A89" s="228"/>
      <c r="B89" s="235" t="s">
        <v>49</v>
      </c>
      <c r="C89" s="50" t="s">
        <v>5</v>
      </c>
      <c r="D89" s="65">
        <v>2716</v>
      </c>
      <c r="E89" s="120">
        <v>867</v>
      </c>
      <c r="F89" s="67">
        <v>1227</v>
      </c>
      <c r="G89" s="121">
        <v>1331</v>
      </c>
      <c r="H89" s="112">
        <v>100</v>
      </c>
      <c r="I89" s="112">
        <v>533</v>
      </c>
      <c r="J89" s="67">
        <v>302</v>
      </c>
      <c r="K89" s="122">
        <v>246</v>
      </c>
      <c r="L89" s="2">
        <f>SUM(D89:K89)</f>
        <v>7322</v>
      </c>
    </row>
    <row r="90" spans="1:12" x14ac:dyDescent="0.4">
      <c r="A90" s="228"/>
      <c r="B90" s="236"/>
      <c r="C90" s="51" t="s">
        <v>0</v>
      </c>
      <c r="D90" s="11">
        <v>1620</v>
      </c>
      <c r="E90" s="123">
        <v>591</v>
      </c>
      <c r="F90" s="68">
        <v>721</v>
      </c>
      <c r="G90" s="123">
        <v>1034</v>
      </c>
      <c r="H90" s="115">
        <v>22</v>
      </c>
      <c r="I90" s="119">
        <v>406</v>
      </c>
      <c r="J90" s="68">
        <v>237</v>
      </c>
      <c r="K90" s="117">
        <v>134</v>
      </c>
      <c r="L90" s="75">
        <f>SUM(D90:K90)</f>
        <v>4765</v>
      </c>
    </row>
    <row r="91" spans="1:12" ht="15" thickBot="1" x14ac:dyDescent="0.45">
      <c r="A91" s="228"/>
      <c r="B91" s="237"/>
      <c r="C91" s="52" t="s">
        <v>4</v>
      </c>
      <c r="D91" s="69">
        <v>0.59599999999999997</v>
      </c>
      <c r="E91" s="70">
        <v>0.68200000000000005</v>
      </c>
      <c r="F91" s="71">
        <v>0.58699999999999997</v>
      </c>
      <c r="G91" s="72">
        <v>0.77700000000000002</v>
      </c>
      <c r="H91" s="73">
        <v>0.22</v>
      </c>
      <c r="I91" s="73">
        <v>0.76200000000000001</v>
      </c>
      <c r="J91" s="71">
        <v>0.78</v>
      </c>
      <c r="K91" s="100">
        <v>0.54</v>
      </c>
      <c r="L91" s="76">
        <f>L90/L89</f>
        <v>0.65077847582627701</v>
      </c>
    </row>
    <row r="92" spans="1:12" x14ac:dyDescent="0.4">
      <c r="A92" s="228"/>
      <c r="B92" s="235" t="s">
        <v>50</v>
      </c>
      <c r="C92" s="50" t="s">
        <v>5</v>
      </c>
      <c r="D92" s="5">
        <v>2798</v>
      </c>
      <c r="E92" s="112">
        <v>1077</v>
      </c>
      <c r="F92" s="112">
        <v>1296</v>
      </c>
      <c r="G92" s="112">
        <v>1442</v>
      </c>
      <c r="H92" s="112">
        <v>100</v>
      </c>
      <c r="I92" s="112">
        <v>437</v>
      </c>
      <c r="J92" s="147">
        <v>384</v>
      </c>
      <c r="K92" s="122">
        <v>181</v>
      </c>
      <c r="L92" s="2">
        <f>SUM(D92:K92)</f>
        <v>7715</v>
      </c>
    </row>
    <row r="93" spans="1:12" x14ac:dyDescent="0.4">
      <c r="A93" s="228"/>
      <c r="B93" s="236"/>
      <c r="C93" s="51" t="s">
        <v>0</v>
      </c>
      <c r="D93" s="6">
        <v>1605</v>
      </c>
      <c r="E93" s="115">
        <v>700</v>
      </c>
      <c r="F93" s="115">
        <v>772</v>
      </c>
      <c r="G93" s="115">
        <v>1092</v>
      </c>
      <c r="H93" s="115">
        <v>23</v>
      </c>
      <c r="I93" s="119">
        <v>280</v>
      </c>
      <c r="J93" s="148">
        <v>273</v>
      </c>
      <c r="K93" s="117">
        <v>116</v>
      </c>
      <c r="L93" s="75">
        <f>SUM(D93:K93)</f>
        <v>4861</v>
      </c>
    </row>
    <row r="94" spans="1:12" ht="15" thickBot="1" x14ac:dyDescent="0.45">
      <c r="A94" s="240"/>
      <c r="B94" s="237"/>
      <c r="C94" s="52" t="s">
        <v>4</v>
      </c>
      <c r="D94" s="7">
        <v>0.57399999999999995</v>
      </c>
      <c r="E94" s="34">
        <v>0.65</v>
      </c>
      <c r="F94" s="34">
        <v>0.59499999999999997</v>
      </c>
      <c r="G94" s="12">
        <v>0.75700000000000001</v>
      </c>
      <c r="H94" s="34">
        <v>0.23</v>
      </c>
      <c r="I94" s="34">
        <v>0.64100000000000001</v>
      </c>
      <c r="J94" s="20">
        <v>0.71</v>
      </c>
      <c r="K94" s="99">
        <v>0.64</v>
      </c>
      <c r="L94" s="4">
        <f>L93/L92</f>
        <v>0.63007128969539861</v>
      </c>
    </row>
    <row r="95" spans="1:12" x14ac:dyDescent="0.4">
      <c r="A95" s="228" t="s">
        <v>45</v>
      </c>
      <c r="B95" s="229"/>
      <c r="C95" s="41" t="s">
        <v>5</v>
      </c>
      <c r="D95" s="42">
        <f>D80+D83+D86+D89+D92</f>
        <v>11651</v>
      </c>
      <c r="E95" s="134">
        <f>E80+E83+E86+E89+E92</f>
        <v>3904</v>
      </c>
      <c r="F95" s="42">
        <f t="shared" ref="F95:L95" si="14">F80+F83+F86+F89+F92</f>
        <v>6622</v>
      </c>
      <c r="G95" s="42">
        <f t="shared" si="14"/>
        <v>6264</v>
      </c>
      <c r="H95" s="42">
        <f t="shared" si="14"/>
        <v>512</v>
      </c>
      <c r="I95" s="42">
        <f t="shared" si="14"/>
        <v>2157</v>
      </c>
      <c r="J95" s="42">
        <f t="shared" si="14"/>
        <v>1285</v>
      </c>
      <c r="K95" s="42">
        <f t="shared" si="14"/>
        <v>893</v>
      </c>
      <c r="L95" s="42">
        <f t="shared" si="14"/>
        <v>33288</v>
      </c>
    </row>
    <row r="96" spans="1:12" x14ac:dyDescent="0.4">
      <c r="A96" s="228"/>
      <c r="B96" s="229"/>
      <c r="C96" s="43" t="s">
        <v>0</v>
      </c>
      <c r="D96" s="44">
        <f>D81+D84+D87+D90+D93</f>
        <v>6810</v>
      </c>
      <c r="E96" s="135">
        <f>E81+E84+E87+E90+E93</f>
        <v>2512</v>
      </c>
      <c r="F96" s="44">
        <f t="shared" ref="F96:L96" si="15">F81+F84+F87+F90+F93</f>
        <v>3877</v>
      </c>
      <c r="G96" s="44">
        <f t="shared" si="15"/>
        <v>4879</v>
      </c>
      <c r="H96" s="44">
        <f t="shared" si="15"/>
        <v>104</v>
      </c>
      <c r="I96" s="44">
        <f t="shared" si="15"/>
        <v>1645</v>
      </c>
      <c r="J96" s="44">
        <f t="shared" si="15"/>
        <v>948</v>
      </c>
      <c r="K96" s="44">
        <f t="shared" si="15"/>
        <v>478</v>
      </c>
      <c r="L96" s="44">
        <f t="shared" si="15"/>
        <v>21253</v>
      </c>
    </row>
    <row r="97" spans="1:12" ht="15" thickBot="1" x14ac:dyDescent="0.45">
      <c r="A97" s="230"/>
      <c r="B97" s="231"/>
      <c r="C97" s="45" t="s">
        <v>4</v>
      </c>
      <c r="D97" s="46">
        <f t="shared" ref="D97:L97" si="16">D96/D95</f>
        <v>0.58449918461934602</v>
      </c>
      <c r="E97" s="46">
        <f t="shared" ref="E97" si="17">E96/E95</f>
        <v>0.64344262295081966</v>
      </c>
      <c r="F97" s="46">
        <f t="shared" si="16"/>
        <v>0.58547266686801569</v>
      </c>
      <c r="G97" s="46">
        <f t="shared" si="16"/>
        <v>0.7788952745849298</v>
      </c>
      <c r="H97" s="46">
        <f t="shared" si="16"/>
        <v>0.203125</v>
      </c>
      <c r="I97" s="46">
        <f t="shared" si="16"/>
        <v>0.76263328697264721</v>
      </c>
      <c r="J97" s="46">
        <f t="shared" si="16"/>
        <v>0.73774319066147864</v>
      </c>
      <c r="K97" s="46">
        <f t="shared" si="16"/>
        <v>0.53527435610302354</v>
      </c>
      <c r="L97" s="46">
        <f t="shared" si="16"/>
        <v>0.63845830329247777</v>
      </c>
    </row>
    <row r="98" spans="1:12" ht="15" thickBot="1" x14ac:dyDescent="0.45"/>
    <row r="99" spans="1:12" ht="25.8" thickBot="1" x14ac:dyDescent="0.45">
      <c r="A99" s="232" t="s">
        <v>9</v>
      </c>
      <c r="B99" s="233"/>
      <c r="C99" s="38" t="s">
        <v>10</v>
      </c>
      <c r="D99" s="1" t="s">
        <v>2</v>
      </c>
      <c r="E99" s="1" t="s">
        <v>7</v>
      </c>
      <c r="F99" s="39" t="s">
        <v>8</v>
      </c>
      <c r="G99" s="40" t="s">
        <v>14</v>
      </c>
      <c r="H99" s="39" t="s">
        <v>6</v>
      </c>
      <c r="I99" s="40" t="s">
        <v>12</v>
      </c>
      <c r="J99" s="39" t="s">
        <v>13</v>
      </c>
      <c r="K99" s="98" t="s">
        <v>17</v>
      </c>
      <c r="L99" s="92" t="s">
        <v>1</v>
      </c>
    </row>
    <row r="100" spans="1:12" x14ac:dyDescent="0.4">
      <c r="A100" s="239" t="s">
        <v>51</v>
      </c>
      <c r="B100" s="235" t="s">
        <v>52</v>
      </c>
      <c r="C100" s="17" t="s">
        <v>3</v>
      </c>
      <c r="D100" s="103">
        <v>2747</v>
      </c>
      <c r="E100" s="149">
        <v>955</v>
      </c>
      <c r="F100" s="104">
        <v>1369</v>
      </c>
      <c r="G100" s="105">
        <v>1437</v>
      </c>
      <c r="H100" s="104">
        <v>100</v>
      </c>
      <c r="I100" s="105">
        <v>328</v>
      </c>
      <c r="J100" s="104">
        <v>167</v>
      </c>
      <c r="K100" s="106">
        <v>144</v>
      </c>
      <c r="L100" s="107">
        <f>SUM(D100:K100)</f>
        <v>7247</v>
      </c>
    </row>
    <row r="101" spans="1:12" x14ac:dyDescent="0.4">
      <c r="A101" s="228"/>
      <c r="B101" s="236"/>
      <c r="C101" s="51" t="s">
        <v>0</v>
      </c>
      <c r="D101" s="108">
        <v>1510</v>
      </c>
      <c r="E101" s="108">
        <v>610</v>
      </c>
      <c r="F101" s="109">
        <v>821</v>
      </c>
      <c r="G101" s="108">
        <v>1073</v>
      </c>
      <c r="H101" s="109">
        <v>14</v>
      </c>
      <c r="I101" s="108">
        <v>222</v>
      </c>
      <c r="J101" s="109">
        <v>120</v>
      </c>
      <c r="K101" s="110">
        <v>79</v>
      </c>
      <c r="L101" s="111">
        <f>SUM(D101:K101)</f>
        <v>4449</v>
      </c>
    </row>
    <row r="102" spans="1:12" ht="15" thickBot="1" x14ac:dyDescent="0.45">
      <c r="A102" s="228"/>
      <c r="B102" s="237"/>
      <c r="C102" s="52" t="s">
        <v>4</v>
      </c>
      <c r="D102" s="102">
        <v>0.55000000000000004</v>
      </c>
      <c r="E102" s="102">
        <v>0.63900000000000001</v>
      </c>
      <c r="F102" s="102">
        <v>0.59899999999999998</v>
      </c>
      <c r="G102" s="102">
        <v>0.747</v>
      </c>
      <c r="H102" s="102">
        <v>0.14000000000000001</v>
      </c>
      <c r="I102" s="102">
        <v>0.67700000000000005</v>
      </c>
      <c r="J102" s="102">
        <v>0.72</v>
      </c>
      <c r="K102" s="102">
        <v>0.55000000000000004</v>
      </c>
      <c r="L102" s="101">
        <f>L101/L100</f>
        <v>0.61390920380847247</v>
      </c>
    </row>
    <row r="103" spans="1:12" x14ac:dyDescent="0.4">
      <c r="A103" s="228"/>
      <c r="B103" s="235" t="s">
        <v>53</v>
      </c>
      <c r="C103" s="50" t="s">
        <v>3</v>
      </c>
      <c r="D103" s="93">
        <v>3053</v>
      </c>
      <c r="E103" s="112">
        <v>1129</v>
      </c>
      <c r="F103" s="124">
        <v>1235</v>
      </c>
      <c r="G103" s="10">
        <v>1421</v>
      </c>
      <c r="H103" s="125">
        <v>100</v>
      </c>
      <c r="I103" s="125">
        <v>126</v>
      </c>
      <c r="J103" s="113">
        <v>302</v>
      </c>
      <c r="K103" s="114">
        <v>198</v>
      </c>
      <c r="L103" s="3">
        <f>SUM(D103:K103)</f>
        <v>7564</v>
      </c>
    </row>
    <row r="104" spans="1:12" x14ac:dyDescent="0.4">
      <c r="A104" s="228"/>
      <c r="B104" s="236"/>
      <c r="C104" s="51" t="s">
        <v>0</v>
      </c>
      <c r="D104" s="11">
        <v>1727</v>
      </c>
      <c r="E104" s="126">
        <v>744</v>
      </c>
      <c r="F104" s="88">
        <v>746</v>
      </c>
      <c r="G104" s="11">
        <v>1076</v>
      </c>
      <c r="H104" s="115">
        <v>22</v>
      </c>
      <c r="I104" s="115">
        <v>80</v>
      </c>
      <c r="J104" s="116">
        <v>236</v>
      </c>
      <c r="K104" s="117">
        <v>126</v>
      </c>
      <c r="L104" s="75">
        <f>SUM(D104:K104)</f>
        <v>4757</v>
      </c>
    </row>
    <row r="105" spans="1:12" ht="15" thickBot="1" x14ac:dyDescent="0.45">
      <c r="A105" s="228"/>
      <c r="B105" s="237"/>
      <c r="C105" s="52" t="s">
        <v>4</v>
      </c>
      <c r="D105" s="12">
        <v>0.56599999999999995</v>
      </c>
      <c r="E105" s="89">
        <v>0.65900000000000003</v>
      </c>
      <c r="F105" s="90">
        <v>0.60399999999999998</v>
      </c>
      <c r="G105" s="12">
        <v>0.75700000000000001</v>
      </c>
      <c r="H105" s="91">
        <v>0.22</v>
      </c>
      <c r="I105" s="91">
        <v>0.63500000000000001</v>
      </c>
      <c r="J105" s="94">
        <v>0.78</v>
      </c>
      <c r="K105" s="99">
        <v>0.64</v>
      </c>
      <c r="L105" s="4">
        <f>L104/L103</f>
        <v>0.62890005288207296</v>
      </c>
    </row>
    <row r="106" spans="1:12" x14ac:dyDescent="0.4">
      <c r="A106" s="228"/>
      <c r="B106" s="238" t="s">
        <v>54</v>
      </c>
      <c r="C106" s="17" t="s">
        <v>3</v>
      </c>
      <c r="D106" s="8">
        <v>3062</v>
      </c>
      <c r="E106" s="10">
        <v>1192</v>
      </c>
      <c r="F106" s="127">
        <v>1314</v>
      </c>
      <c r="G106" s="22">
        <v>1480</v>
      </c>
      <c r="H106" s="127">
        <v>90</v>
      </c>
      <c r="I106" s="128">
        <v>352</v>
      </c>
      <c r="J106" s="129">
        <v>287</v>
      </c>
      <c r="K106" s="114">
        <v>224</v>
      </c>
      <c r="L106" s="60">
        <f>SUM(D106:K106)</f>
        <v>8001</v>
      </c>
    </row>
    <row r="107" spans="1:12" x14ac:dyDescent="0.4">
      <c r="A107" s="228"/>
      <c r="B107" s="236"/>
      <c r="C107" s="51" t="s">
        <v>0</v>
      </c>
      <c r="D107" s="6">
        <v>1710</v>
      </c>
      <c r="E107" s="11">
        <v>789</v>
      </c>
      <c r="F107" s="118">
        <v>770</v>
      </c>
      <c r="G107" s="11">
        <v>1118</v>
      </c>
      <c r="H107" s="118">
        <v>21</v>
      </c>
      <c r="I107" s="119">
        <v>272</v>
      </c>
      <c r="J107" s="116">
        <v>198</v>
      </c>
      <c r="K107" s="117">
        <v>142</v>
      </c>
      <c r="L107" s="139">
        <f>SUM(D107:K107)</f>
        <v>5020</v>
      </c>
    </row>
    <row r="108" spans="1:12" ht="15" thickBot="1" x14ac:dyDescent="0.45">
      <c r="A108" s="228"/>
      <c r="B108" s="236"/>
      <c r="C108" s="16" t="s">
        <v>4</v>
      </c>
      <c r="D108" s="54">
        <v>0.55800000000000005</v>
      </c>
      <c r="E108" s="12">
        <v>0.66200000000000003</v>
      </c>
      <c r="F108" s="130">
        <v>0.58799999999999997</v>
      </c>
      <c r="G108" s="56">
        <v>0.755</v>
      </c>
      <c r="H108" s="130">
        <f>H107/H106</f>
        <v>0.23333333333333334</v>
      </c>
      <c r="I108" s="131">
        <v>0.77300000000000002</v>
      </c>
      <c r="J108" s="132">
        <v>0.69</v>
      </c>
      <c r="K108" s="133">
        <v>0.63</v>
      </c>
      <c r="L108" s="4">
        <f>L107/L106</f>
        <v>0.62742157230346207</v>
      </c>
    </row>
    <row r="109" spans="1:12" x14ac:dyDescent="0.4">
      <c r="A109" s="228"/>
      <c r="B109" s="235" t="s">
        <v>55</v>
      </c>
      <c r="C109" s="50" t="s">
        <v>5</v>
      </c>
      <c r="D109" s="65">
        <v>3258</v>
      </c>
      <c r="E109" s="120">
        <v>1134</v>
      </c>
      <c r="F109" s="67">
        <v>1349</v>
      </c>
      <c r="G109" s="121">
        <v>1395</v>
      </c>
      <c r="H109" s="112">
        <v>90</v>
      </c>
      <c r="I109" s="112">
        <v>421</v>
      </c>
      <c r="J109" s="67">
        <v>387</v>
      </c>
      <c r="K109" s="122">
        <v>247</v>
      </c>
      <c r="L109" s="2">
        <f>SUM(D109:K109)</f>
        <v>8281</v>
      </c>
    </row>
    <row r="110" spans="1:12" x14ac:dyDescent="0.4">
      <c r="A110" s="228"/>
      <c r="B110" s="236"/>
      <c r="C110" s="51" t="s">
        <v>0</v>
      </c>
      <c r="D110" s="11">
        <v>1795</v>
      </c>
      <c r="E110" s="123">
        <v>710</v>
      </c>
      <c r="F110" s="68">
        <v>772</v>
      </c>
      <c r="G110" s="123">
        <v>1026</v>
      </c>
      <c r="H110" s="115">
        <v>19</v>
      </c>
      <c r="I110" s="119">
        <v>302</v>
      </c>
      <c r="J110" s="68">
        <v>271</v>
      </c>
      <c r="K110" s="117">
        <v>147</v>
      </c>
      <c r="L110" s="75">
        <f>SUM(D110:K110)</f>
        <v>5042</v>
      </c>
    </row>
    <row r="111" spans="1:12" ht="15" thickBot="1" x14ac:dyDescent="0.45">
      <c r="A111" s="228"/>
      <c r="B111" s="237"/>
      <c r="C111" s="52" t="s">
        <v>4</v>
      </c>
      <c r="D111" s="69">
        <v>0.55100000000000005</v>
      </c>
      <c r="E111" s="70">
        <v>0.626</v>
      </c>
      <c r="F111" s="71">
        <v>0.57199999999999995</v>
      </c>
      <c r="G111" s="72">
        <v>0.73499999999999999</v>
      </c>
      <c r="H111" s="73">
        <f>H110/H109</f>
        <v>0.21111111111111111</v>
      </c>
      <c r="I111" s="73">
        <v>0.71699999999999997</v>
      </c>
      <c r="J111" s="71">
        <v>0.7</v>
      </c>
      <c r="K111" s="100">
        <v>0.6</v>
      </c>
      <c r="L111" s="76">
        <f>L110/L109</f>
        <v>0.6088636638087187</v>
      </c>
    </row>
    <row r="112" spans="1:12" x14ac:dyDescent="0.4">
      <c r="A112" s="228" t="s">
        <v>56</v>
      </c>
      <c r="B112" s="229"/>
      <c r="C112" s="41" t="s">
        <v>5</v>
      </c>
      <c r="D112" s="42">
        <f>D100+D103+D106+D109</f>
        <v>12120</v>
      </c>
      <c r="E112" s="42">
        <f t="shared" ref="E112:L112" si="18">E100+E103+E106+E109</f>
        <v>4410</v>
      </c>
      <c r="F112" s="42">
        <f t="shared" si="18"/>
        <v>5267</v>
      </c>
      <c r="G112" s="42">
        <f t="shared" si="18"/>
        <v>5733</v>
      </c>
      <c r="H112" s="42">
        <f t="shared" si="18"/>
        <v>380</v>
      </c>
      <c r="I112" s="42">
        <f t="shared" si="18"/>
        <v>1227</v>
      </c>
      <c r="J112" s="42">
        <f t="shared" si="18"/>
        <v>1143</v>
      </c>
      <c r="K112" s="42">
        <f t="shared" si="18"/>
        <v>813</v>
      </c>
      <c r="L112" s="42">
        <f t="shared" si="18"/>
        <v>31093</v>
      </c>
    </row>
    <row r="113" spans="1:12" x14ac:dyDescent="0.4">
      <c r="A113" s="228"/>
      <c r="B113" s="229"/>
      <c r="C113" s="43" t="s">
        <v>0</v>
      </c>
      <c r="D113" s="44">
        <f>D101+D104+D107+D110</f>
        <v>6742</v>
      </c>
      <c r="E113" s="44">
        <f t="shared" ref="E113:L113" si="19">E101+E104+E107+E110</f>
        <v>2853</v>
      </c>
      <c r="F113" s="44">
        <f t="shared" si="19"/>
        <v>3109</v>
      </c>
      <c r="G113" s="44">
        <f t="shared" si="19"/>
        <v>4293</v>
      </c>
      <c r="H113" s="44">
        <f t="shared" si="19"/>
        <v>76</v>
      </c>
      <c r="I113" s="44">
        <f t="shared" si="19"/>
        <v>876</v>
      </c>
      <c r="J113" s="44">
        <f t="shared" si="19"/>
        <v>825</v>
      </c>
      <c r="K113" s="44">
        <f t="shared" si="19"/>
        <v>494</v>
      </c>
      <c r="L113" s="44">
        <f t="shared" si="19"/>
        <v>19268</v>
      </c>
    </row>
    <row r="114" spans="1:12" ht="15" thickBot="1" x14ac:dyDescent="0.45">
      <c r="A114" s="230"/>
      <c r="B114" s="231"/>
      <c r="C114" s="45" t="s">
        <v>4</v>
      </c>
      <c r="D114" s="46">
        <f t="shared" ref="D114" si="20">D113/D112</f>
        <v>0.55627062706270625</v>
      </c>
      <c r="E114" s="46">
        <f t="shared" ref="E114:L114" si="21">E113/E112</f>
        <v>0.64693877551020407</v>
      </c>
      <c r="F114" s="46">
        <f t="shared" si="21"/>
        <v>0.59027909625973041</v>
      </c>
      <c r="G114" s="46">
        <f t="shared" si="21"/>
        <v>0.74882260596546313</v>
      </c>
      <c r="H114" s="46">
        <f t="shared" si="21"/>
        <v>0.2</v>
      </c>
      <c r="I114" s="46">
        <f t="shared" si="21"/>
        <v>0.71393643031784837</v>
      </c>
      <c r="J114" s="46">
        <f t="shared" si="21"/>
        <v>0.72178477690288712</v>
      </c>
      <c r="K114" s="46">
        <f t="shared" si="21"/>
        <v>0.60762607626076259</v>
      </c>
      <c r="L114" s="46">
        <f t="shared" si="21"/>
        <v>0.6196893191393561</v>
      </c>
    </row>
    <row r="115" spans="1:12" ht="15" thickBot="1" x14ac:dyDescent="0.45"/>
    <row r="116" spans="1:12" ht="25.8" thickBot="1" x14ac:dyDescent="0.45">
      <c r="A116" s="232" t="s">
        <v>9</v>
      </c>
      <c r="B116" s="233"/>
      <c r="C116" s="38" t="s">
        <v>10</v>
      </c>
      <c r="D116" s="1" t="s">
        <v>2</v>
      </c>
      <c r="E116" s="1" t="s">
        <v>7</v>
      </c>
      <c r="F116" s="39" t="s">
        <v>8</v>
      </c>
      <c r="G116" s="40" t="s">
        <v>14</v>
      </c>
      <c r="H116" s="39" t="s">
        <v>6</v>
      </c>
      <c r="I116" s="40" t="s">
        <v>12</v>
      </c>
      <c r="J116" s="39" t="s">
        <v>13</v>
      </c>
      <c r="K116" s="98" t="s">
        <v>17</v>
      </c>
      <c r="L116" s="92" t="s">
        <v>1</v>
      </c>
    </row>
    <row r="117" spans="1:12" ht="14.4" customHeight="1" x14ac:dyDescent="0.4">
      <c r="A117" s="239" t="s">
        <v>57</v>
      </c>
      <c r="B117" s="235" t="s">
        <v>59</v>
      </c>
      <c r="C117" s="17" t="s">
        <v>3</v>
      </c>
      <c r="D117" s="103">
        <v>3080</v>
      </c>
      <c r="E117" s="149">
        <v>1028</v>
      </c>
      <c r="F117" s="104">
        <v>1555</v>
      </c>
      <c r="G117" s="105">
        <v>1539</v>
      </c>
      <c r="H117" s="104">
        <v>85</v>
      </c>
      <c r="I117" s="105">
        <v>357</v>
      </c>
      <c r="J117" s="104">
        <v>221</v>
      </c>
      <c r="K117" s="106">
        <v>221</v>
      </c>
      <c r="L117" s="107">
        <f>SUM(D117:K117)</f>
        <v>8086</v>
      </c>
    </row>
    <row r="118" spans="1:12" x14ac:dyDescent="0.4">
      <c r="A118" s="228"/>
      <c r="B118" s="236"/>
      <c r="C118" s="51" t="s">
        <v>0</v>
      </c>
      <c r="D118" s="108">
        <v>1719</v>
      </c>
      <c r="E118" s="108">
        <v>639</v>
      </c>
      <c r="F118" s="109">
        <v>908</v>
      </c>
      <c r="G118" s="108">
        <v>1182</v>
      </c>
      <c r="H118" s="109">
        <v>20</v>
      </c>
      <c r="I118" s="108">
        <v>248</v>
      </c>
      <c r="J118" s="109">
        <v>151</v>
      </c>
      <c r="K118" s="110">
        <v>99</v>
      </c>
      <c r="L118" s="111">
        <f>SUM(D118:K118)</f>
        <v>4966</v>
      </c>
    </row>
    <row r="119" spans="1:12" ht="15" thickBot="1" x14ac:dyDescent="0.45">
      <c r="A119" s="228"/>
      <c r="B119" s="237"/>
      <c r="C119" s="52" t="s">
        <v>4</v>
      </c>
      <c r="D119" s="102">
        <v>0.55800000000000005</v>
      </c>
      <c r="E119" s="102">
        <v>0.622</v>
      </c>
      <c r="F119" s="102">
        <v>0.58299999999999996</v>
      </c>
      <c r="G119" s="102">
        <v>0.76800000000000002</v>
      </c>
      <c r="H119" s="102">
        <f>H118/H117</f>
        <v>0.23529411764705882</v>
      </c>
      <c r="I119" s="102">
        <v>0.69499999999999995</v>
      </c>
      <c r="J119" s="102">
        <v>0.68</v>
      </c>
      <c r="K119" s="102">
        <v>0.45</v>
      </c>
      <c r="L119" s="101">
        <f>L118/L117</f>
        <v>0.61414790996784563</v>
      </c>
    </row>
    <row r="120" spans="1:12" ht="14.4" customHeight="1" x14ac:dyDescent="0.4">
      <c r="A120" s="228"/>
      <c r="B120" s="235" t="s">
        <v>60</v>
      </c>
      <c r="C120" s="50" t="s">
        <v>3</v>
      </c>
      <c r="D120" s="93">
        <v>2994</v>
      </c>
      <c r="E120" s="112">
        <v>1112</v>
      </c>
      <c r="F120" s="124">
        <v>1541</v>
      </c>
      <c r="G120" s="10">
        <v>1406</v>
      </c>
      <c r="H120" s="125">
        <v>82</v>
      </c>
      <c r="I120" s="125">
        <v>410</v>
      </c>
      <c r="J120" s="113">
        <v>248</v>
      </c>
      <c r="K120" s="114">
        <v>271</v>
      </c>
      <c r="L120" s="3">
        <f>SUM(D120:K120)</f>
        <v>8064</v>
      </c>
    </row>
    <row r="121" spans="1:12" x14ac:dyDescent="0.4">
      <c r="A121" s="228"/>
      <c r="B121" s="236"/>
      <c r="C121" s="51" t="s">
        <v>0</v>
      </c>
      <c r="D121" s="11">
        <v>1627</v>
      </c>
      <c r="E121" s="126">
        <v>713</v>
      </c>
      <c r="F121" s="88">
        <v>867</v>
      </c>
      <c r="G121" s="11">
        <v>1098</v>
      </c>
      <c r="H121" s="115">
        <v>19</v>
      </c>
      <c r="I121" s="115">
        <v>293</v>
      </c>
      <c r="J121" s="116">
        <v>177</v>
      </c>
      <c r="K121" s="117">
        <v>135</v>
      </c>
      <c r="L121" s="75">
        <f>SUM(D121:K121)</f>
        <v>4929</v>
      </c>
    </row>
    <row r="122" spans="1:12" ht="15" thickBot="1" x14ac:dyDescent="0.45">
      <c r="A122" s="228"/>
      <c r="B122" s="237"/>
      <c r="C122" s="52" t="s">
        <v>4</v>
      </c>
      <c r="D122" s="12">
        <v>0.55300000000000005</v>
      </c>
      <c r="E122" s="89">
        <v>0.64100000000000001</v>
      </c>
      <c r="F122" s="90">
        <v>0.56200000000000006</v>
      </c>
      <c r="G122" s="12">
        <v>0.78100000000000003</v>
      </c>
      <c r="H122" s="91">
        <f>H121/H120</f>
        <v>0.23170731707317074</v>
      </c>
      <c r="I122" s="91">
        <v>0.71499999999999997</v>
      </c>
      <c r="J122" s="94">
        <v>0.71</v>
      </c>
      <c r="K122" s="99">
        <v>0.5</v>
      </c>
      <c r="L122" s="4">
        <f>L121/L120</f>
        <v>0.61123511904761907</v>
      </c>
    </row>
    <row r="123" spans="1:12" ht="14.4" customHeight="1" x14ac:dyDescent="0.4">
      <c r="A123" s="228"/>
      <c r="B123" s="238" t="s">
        <v>61</v>
      </c>
      <c r="C123" s="17" t="s">
        <v>3</v>
      </c>
      <c r="D123" s="8">
        <v>2876</v>
      </c>
      <c r="E123" s="112">
        <v>995</v>
      </c>
      <c r="F123" s="127">
        <v>1534</v>
      </c>
      <c r="G123" s="22">
        <v>1452</v>
      </c>
      <c r="H123" s="127">
        <v>80</v>
      </c>
      <c r="I123" s="128">
        <v>446</v>
      </c>
      <c r="J123" s="129">
        <v>285</v>
      </c>
      <c r="K123" s="114">
        <v>292</v>
      </c>
      <c r="L123" s="60">
        <f>SUM(D123:K123)</f>
        <v>7960</v>
      </c>
    </row>
    <row r="124" spans="1:12" x14ac:dyDescent="0.4">
      <c r="A124" s="228"/>
      <c r="B124" s="236"/>
      <c r="C124" s="51" t="s">
        <v>0</v>
      </c>
      <c r="D124" s="6">
        <v>1572</v>
      </c>
      <c r="E124" s="115">
        <v>633</v>
      </c>
      <c r="F124" s="118">
        <v>916</v>
      </c>
      <c r="G124" s="11">
        <v>1152</v>
      </c>
      <c r="H124" s="118">
        <v>20</v>
      </c>
      <c r="I124" s="119">
        <v>318</v>
      </c>
      <c r="J124" s="116">
        <v>196</v>
      </c>
      <c r="K124" s="117">
        <v>174</v>
      </c>
      <c r="L124" s="139">
        <f>SUM(D124:K124)</f>
        <v>4981</v>
      </c>
    </row>
    <row r="125" spans="1:12" ht="15" thickBot="1" x14ac:dyDescent="0.45">
      <c r="A125" s="228"/>
      <c r="B125" s="236"/>
      <c r="C125" s="16" t="s">
        <v>4</v>
      </c>
      <c r="D125" s="54">
        <v>0.54700000000000004</v>
      </c>
      <c r="E125" s="34">
        <v>0.63600000000000001</v>
      </c>
      <c r="F125" s="130">
        <v>0.59699999999999998</v>
      </c>
      <c r="G125" s="56">
        <v>0.79300000000000004</v>
      </c>
      <c r="H125" s="130">
        <f>H124/H123</f>
        <v>0.25</v>
      </c>
      <c r="I125" s="131">
        <v>0.71299999999999997</v>
      </c>
      <c r="J125" s="132">
        <v>0.69</v>
      </c>
      <c r="K125" s="133">
        <v>0.6</v>
      </c>
      <c r="L125" s="4">
        <f>L124/L123</f>
        <v>0.62575376884422107</v>
      </c>
    </row>
    <row r="126" spans="1:12" ht="14.4" customHeight="1" x14ac:dyDescent="0.4">
      <c r="A126" s="228"/>
      <c r="B126" s="235" t="s">
        <v>66</v>
      </c>
      <c r="C126" s="50" t="s">
        <v>5</v>
      </c>
      <c r="D126" s="65">
        <v>2702</v>
      </c>
      <c r="E126" s="120">
        <v>1017</v>
      </c>
      <c r="F126" s="67">
        <v>1260</v>
      </c>
      <c r="G126" s="121">
        <v>1324</v>
      </c>
      <c r="H126" s="112">
        <v>75</v>
      </c>
      <c r="I126" s="112">
        <v>397</v>
      </c>
      <c r="J126" s="67">
        <v>351</v>
      </c>
      <c r="K126" s="122">
        <v>212</v>
      </c>
      <c r="L126" s="2">
        <f>SUM(D126:K126)</f>
        <v>7338</v>
      </c>
    </row>
    <row r="127" spans="1:12" x14ac:dyDescent="0.4">
      <c r="A127" s="228"/>
      <c r="B127" s="236"/>
      <c r="C127" s="51" t="s">
        <v>0</v>
      </c>
      <c r="D127" s="11">
        <v>1478</v>
      </c>
      <c r="E127" s="123">
        <v>651</v>
      </c>
      <c r="F127" s="68">
        <v>744</v>
      </c>
      <c r="G127" s="123">
        <v>1032</v>
      </c>
      <c r="H127" s="115">
        <v>9</v>
      </c>
      <c r="I127" s="119">
        <v>289</v>
      </c>
      <c r="J127" s="68">
        <v>261</v>
      </c>
      <c r="K127" s="117">
        <v>90</v>
      </c>
      <c r="L127" s="75">
        <f>SUM(D127:K127)</f>
        <v>4554</v>
      </c>
    </row>
    <row r="128" spans="1:12" ht="15" thickBot="1" x14ac:dyDescent="0.45">
      <c r="A128" s="228"/>
      <c r="B128" s="237"/>
      <c r="C128" s="52" t="s">
        <v>4</v>
      </c>
      <c r="D128" s="69">
        <v>0.54700000000000004</v>
      </c>
      <c r="E128" s="70">
        <v>0.64</v>
      </c>
      <c r="F128" s="71">
        <v>0.59</v>
      </c>
      <c r="G128" s="72">
        <v>0.77900000000000003</v>
      </c>
      <c r="H128" s="73">
        <f>H127/H126</f>
        <v>0.12</v>
      </c>
      <c r="I128" s="73">
        <v>0.72799999999999998</v>
      </c>
      <c r="J128" s="71">
        <v>0.74</v>
      </c>
      <c r="K128" s="100">
        <v>0.42</v>
      </c>
      <c r="L128" s="76">
        <f>L127/L126</f>
        <v>0.62060506950122651</v>
      </c>
    </row>
    <row r="129" spans="1:12" ht="14.4" customHeight="1" x14ac:dyDescent="0.4">
      <c r="A129" s="228"/>
      <c r="B129" s="235" t="s">
        <v>62</v>
      </c>
      <c r="C129" s="50" t="s">
        <v>5</v>
      </c>
      <c r="D129" s="5">
        <v>1175</v>
      </c>
      <c r="E129" s="112">
        <v>1056</v>
      </c>
      <c r="F129" s="150"/>
      <c r="G129" s="112">
        <v>373</v>
      </c>
      <c r="H129" s="112">
        <v>78</v>
      </c>
      <c r="I129" s="112">
        <v>314</v>
      </c>
      <c r="J129" s="147">
        <v>199</v>
      </c>
      <c r="K129" s="122">
        <v>118</v>
      </c>
      <c r="L129" s="2">
        <f>SUM(D129:K129)</f>
        <v>3313</v>
      </c>
    </row>
    <row r="130" spans="1:12" x14ac:dyDescent="0.4">
      <c r="A130" s="228"/>
      <c r="B130" s="236"/>
      <c r="C130" s="51" t="s">
        <v>0</v>
      </c>
      <c r="D130" s="6">
        <v>629</v>
      </c>
      <c r="E130" s="115">
        <v>691</v>
      </c>
      <c r="F130" s="151"/>
      <c r="G130" s="115">
        <v>324</v>
      </c>
      <c r="H130" s="115">
        <v>15</v>
      </c>
      <c r="I130" s="119">
        <v>245</v>
      </c>
      <c r="J130" s="148">
        <v>151</v>
      </c>
      <c r="K130" s="117">
        <v>77</v>
      </c>
      <c r="L130" s="75">
        <f>SUM(D130:K130)</f>
        <v>2132</v>
      </c>
    </row>
    <row r="131" spans="1:12" ht="15" thickBot="1" x14ac:dyDescent="0.45">
      <c r="A131" s="240"/>
      <c r="B131" s="237"/>
      <c r="C131" s="52" t="s">
        <v>4</v>
      </c>
      <c r="D131" s="7">
        <v>0.53500000000000003</v>
      </c>
      <c r="E131" s="34">
        <v>0.65400000000000003</v>
      </c>
      <c r="F131" s="152"/>
      <c r="G131" s="12">
        <v>0.86899999999999999</v>
      </c>
      <c r="H131" s="34">
        <f>H130/H129</f>
        <v>0.19230769230769232</v>
      </c>
      <c r="I131" s="34">
        <v>0.78</v>
      </c>
      <c r="J131" s="20">
        <v>0.76</v>
      </c>
      <c r="K131" s="99">
        <v>0.65</v>
      </c>
      <c r="L131" s="4">
        <f>L130/L129</f>
        <v>0.64352550558406274</v>
      </c>
    </row>
    <row r="132" spans="1:12" x14ac:dyDescent="0.4">
      <c r="A132" s="228" t="s">
        <v>58</v>
      </c>
      <c r="B132" s="229"/>
      <c r="C132" s="41" t="s">
        <v>5</v>
      </c>
      <c r="D132" s="42">
        <f>D117+D120+D123+D126+D129</f>
        <v>12827</v>
      </c>
      <c r="E132" s="134">
        <f>E117+E120+E123+E126+E129</f>
        <v>5208</v>
      </c>
      <c r="F132" s="42">
        <f t="shared" ref="F132:L132" si="22">F117+F120+F123+F126+F129</f>
        <v>5890</v>
      </c>
      <c r="G132" s="42">
        <f t="shared" si="22"/>
        <v>6094</v>
      </c>
      <c r="H132" s="42">
        <f t="shared" si="22"/>
        <v>400</v>
      </c>
      <c r="I132" s="42">
        <f t="shared" si="22"/>
        <v>1924</v>
      </c>
      <c r="J132" s="42">
        <f t="shared" si="22"/>
        <v>1304</v>
      </c>
      <c r="K132" s="42">
        <f t="shared" si="22"/>
        <v>1114</v>
      </c>
      <c r="L132" s="42">
        <f t="shared" si="22"/>
        <v>34761</v>
      </c>
    </row>
    <row r="133" spans="1:12" x14ac:dyDescent="0.4">
      <c r="A133" s="228"/>
      <c r="B133" s="229"/>
      <c r="C133" s="43" t="s">
        <v>0</v>
      </c>
      <c r="D133" s="44">
        <f>D118+D121+D124+D127+D130</f>
        <v>7025</v>
      </c>
      <c r="E133" s="135">
        <f>E118+E121+E124+E127+E130</f>
        <v>3327</v>
      </c>
      <c r="F133" s="44">
        <f t="shared" ref="F133:L133" si="23">F118+F121+F124+F127+F130</f>
        <v>3435</v>
      </c>
      <c r="G133" s="44">
        <f t="shared" si="23"/>
        <v>4788</v>
      </c>
      <c r="H133" s="44">
        <f t="shared" si="23"/>
        <v>83</v>
      </c>
      <c r="I133" s="44">
        <f t="shared" si="23"/>
        <v>1393</v>
      </c>
      <c r="J133" s="44">
        <f t="shared" si="23"/>
        <v>936</v>
      </c>
      <c r="K133" s="44">
        <f t="shared" si="23"/>
        <v>575</v>
      </c>
      <c r="L133" s="44">
        <f t="shared" si="23"/>
        <v>21562</v>
      </c>
    </row>
    <row r="134" spans="1:12" ht="15" thickBot="1" x14ac:dyDescent="0.45">
      <c r="A134" s="230"/>
      <c r="B134" s="231"/>
      <c r="C134" s="45" t="s">
        <v>4</v>
      </c>
      <c r="D134" s="46">
        <f t="shared" ref="D134:L134" si="24">D133/D132</f>
        <v>0.54767287752397287</v>
      </c>
      <c r="E134" s="46">
        <f t="shared" si="24"/>
        <v>0.63882488479262678</v>
      </c>
      <c r="F134" s="46">
        <f t="shared" si="24"/>
        <v>0.58319185059422751</v>
      </c>
      <c r="G134" s="46">
        <f t="shared" si="24"/>
        <v>0.78569084345257634</v>
      </c>
      <c r="H134" s="46">
        <f t="shared" si="24"/>
        <v>0.20749999999999999</v>
      </c>
      <c r="I134" s="46">
        <f t="shared" si="24"/>
        <v>0.72401247401247404</v>
      </c>
      <c r="J134" s="46">
        <f t="shared" si="24"/>
        <v>0.71779141104294475</v>
      </c>
      <c r="K134" s="46">
        <f t="shared" si="24"/>
        <v>0.51615798922800715</v>
      </c>
      <c r="L134" s="46">
        <f t="shared" si="24"/>
        <v>0.62029285693737235</v>
      </c>
    </row>
    <row r="135" spans="1:12" ht="15" thickBot="1" x14ac:dyDescent="0.45"/>
    <row r="136" spans="1:12" ht="30" customHeight="1" thickBot="1" x14ac:dyDescent="0.45">
      <c r="A136" s="232" t="s">
        <v>9</v>
      </c>
      <c r="B136" s="233"/>
      <c r="C136" s="38" t="s">
        <v>10</v>
      </c>
      <c r="D136" s="1" t="s">
        <v>2</v>
      </c>
      <c r="E136" s="1" t="s">
        <v>7</v>
      </c>
      <c r="F136" s="39" t="s">
        <v>8</v>
      </c>
      <c r="G136" s="40" t="s">
        <v>14</v>
      </c>
      <c r="H136" s="39" t="s">
        <v>6</v>
      </c>
      <c r="I136" s="40" t="s">
        <v>12</v>
      </c>
      <c r="J136" s="39" t="s">
        <v>13</v>
      </c>
      <c r="K136" s="98" t="s">
        <v>17</v>
      </c>
      <c r="L136" s="92" t="s">
        <v>1</v>
      </c>
    </row>
    <row r="137" spans="1:12" x14ac:dyDescent="0.4">
      <c r="A137" s="239" t="s">
        <v>63</v>
      </c>
      <c r="B137" s="235" t="s">
        <v>69</v>
      </c>
      <c r="C137" s="17" t="s">
        <v>3</v>
      </c>
      <c r="D137" s="103">
        <v>1320</v>
      </c>
      <c r="E137" s="150"/>
      <c r="F137" s="104">
        <v>1465</v>
      </c>
      <c r="G137" s="105">
        <v>974</v>
      </c>
      <c r="H137" s="150"/>
      <c r="I137" s="105">
        <v>113</v>
      </c>
      <c r="J137" s="104">
        <v>77</v>
      </c>
      <c r="K137" s="106">
        <v>86</v>
      </c>
      <c r="L137" s="107">
        <f>SUM(D137:K137)</f>
        <v>4035</v>
      </c>
    </row>
    <row r="138" spans="1:12" x14ac:dyDescent="0.4">
      <c r="A138" s="228"/>
      <c r="B138" s="236"/>
      <c r="C138" s="51" t="s">
        <v>0</v>
      </c>
      <c r="D138" s="108">
        <v>780</v>
      </c>
      <c r="E138" s="151"/>
      <c r="F138" s="109">
        <v>850</v>
      </c>
      <c r="G138" s="108">
        <v>767</v>
      </c>
      <c r="H138" s="151"/>
      <c r="I138" s="108">
        <v>75</v>
      </c>
      <c r="J138" s="109">
        <v>50</v>
      </c>
      <c r="K138" s="110">
        <v>34</v>
      </c>
      <c r="L138" s="111">
        <f>SUM(D138:K138)</f>
        <v>2556</v>
      </c>
    </row>
    <row r="139" spans="1:12" ht="15" thickBot="1" x14ac:dyDescent="0.45">
      <c r="A139" s="228"/>
      <c r="B139" s="237"/>
      <c r="C139" s="52" t="s">
        <v>4</v>
      </c>
      <c r="D139" s="102">
        <v>0.59099999999999997</v>
      </c>
      <c r="E139" s="152"/>
      <c r="F139" s="102">
        <v>0.57999999999999996</v>
      </c>
      <c r="G139" s="102">
        <v>0.78700000000000003</v>
      </c>
      <c r="H139" s="152"/>
      <c r="I139" s="102">
        <v>0.66400000000000003</v>
      </c>
      <c r="J139" s="102">
        <v>0.65</v>
      </c>
      <c r="K139" s="102">
        <v>0.4</v>
      </c>
      <c r="L139" s="101">
        <f>L138/L137</f>
        <v>0.63345724907063194</v>
      </c>
    </row>
    <row r="140" spans="1:12" x14ac:dyDescent="0.4">
      <c r="A140" s="228"/>
      <c r="B140" s="235" t="s">
        <v>70</v>
      </c>
      <c r="C140" s="50" t="s">
        <v>3</v>
      </c>
      <c r="D140" s="93">
        <v>2412</v>
      </c>
      <c r="E140" s="112">
        <v>1117</v>
      </c>
      <c r="F140" s="124">
        <v>1291</v>
      </c>
      <c r="G140" s="10">
        <v>1481</v>
      </c>
      <c r="H140" s="125">
        <v>87</v>
      </c>
      <c r="I140" s="125">
        <v>382</v>
      </c>
      <c r="J140" s="113">
        <v>226</v>
      </c>
      <c r="K140" s="114">
        <v>188</v>
      </c>
      <c r="L140" s="3">
        <f>SUM(D140:K140)</f>
        <v>7184</v>
      </c>
    </row>
    <row r="141" spans="1:12" x14ac:dyDescent="0.4">
      <c r="A141" s="228"/>
      <c r="B141" s="236"/>
      <c r="C141" s="51" t="s">
        <v>0</v>
      </c>
      <c r="D141" s="11">
        <v>1429</v>
      </c>
      <c r="E141" s="126">
        <v>773</v>
      </c>
      <c r="F141" s="88">
        <v>776</v>
      </c>
      <c r="G141" s="11">
        <v>1184</v>
      </c>
      <c r="H141" s="115">
        <v>16</v>
      </c>
      <c r="I141" s="115">
        <v>242</v>
      </c>
      <c r="J141" s="116">
        <v>141</v>
      </c>
      <c r="K141" s="117">
        <v>102</v>
      </c>
      <c r="L141" s="75">
        <f>SUM(D141:K141)</f>
        <v>4663</v>
      </c>
    </row>
    <row r="142" spans="1:12" ht="15" thickBot="1" x14ac:dyDescent="0.45">
      <c r="A142" s="228"/>
      <c r="B142" s="237"/>
      <c r="C142" s="52" t="s">
        <v>4</v>
      </c>
      <c r="D142" s="12">
        <v>0.59199999999999997</v>
      </c>
      <c r="E142" s="89">
        <v>0.629</v>
      </c>
      <c r="F142" s="90">
        <v>0.60099999999999998</v>
      </c>
      <c r="G142" s="12">
        <v>0.79900000000000004</v>
      </c>
      <c r="H142" s="91">
        <f>H141/H140</f>
        <v>0.18390804597701149</v>
      </c>
      <c r="I142" s="91">
        <v>0.63400000000000001</v>
      </c>
      <c r="J142" s="94">
        <v>0.62</v>
      </c>
      <c r="K142" s="99">
        <v>0.54</v>
      </c>
      <c r="L142" s="4">
        <f>L141/L140</f>
        <v>0.6490812917594655</v>
      </c>
    </row>
    <row r="143" spans="1:12" x14ac:dyDescent="0.4">
      <c r="A143" s="228"/>
      <c r="B143" s="238" t="s">
        <v>65</v>
      </c>
      <c r="C143" s="17" t="s">
        <v>3</v>
      </c>
      <c r="D143" s="8">
        <v>2032</v>
      </c>
      <c r="E143" s="112">
        <v>914</v>
      </c>
      <c r="F143" s="127">
        <v>1240</v>
      </c>
      <c r="G143" s="22">
        <v>1191</v>
      </c>
      <c r="H143" s="127">
        <v>70</v>
      </c>
      <c r="I143" s="128">
        <v>382</v>
      </c>
      <c r="J143" s="129">
        <v>215</v>
      </c>
      <c r="K143" s="114">
        <v>220</v>
      </c>
      <c r="L143" s="60">
        <f>SUM(D143:K143)</f>
        <v>6264</v>
      </c>
    </row>
    <row r="144" spans="1:12" x14ac:dyDescent="0.4">
      <c r="A144" s="228"/>
      <c r="B144" s="236"/>
      <c r="C144" s="51" t="s">
        <v>0</v>
      </c>
      <c r="D144" s="6">
        <v>1185</v>
      </c>
      <c r="E144" s="115">
        <v>603</v>
      </c>
      <c r="F144" s="118">
        <v>754</v>
      </c>
      <c r="G144" s="11">
        <v>955</v>
      </c>
      <c r="H144" s="118">
        <v>23</v>
      </c>
      <c r="I144" s="119">
        <v>242</v>
      </c>
      <c r="J144" s="116">
        <v>146</v>
      </c>
      <c r="K144" s="117">
        <v>162</v>
      </c>
      <c r="L144" s="139">
        <f>SUM(D144:K144)</f>
        <v>4070</v>
      </c>
    </row>
    <row r="145" spans="1:12" ht="15" thickBot="1" x14ac:dyDescent="0.45">
      <c r="A145" s="228"/>
      <c r="B145" s="236"/>
      <c r="C145" s="16" t="s">
        <v>4</v>
      </c>
      <c r="D145" s="54">
        <v>0.58299999999999996</v>
      </c>
      <c r="E145" s="34">
        <v>0.66</v>
      </c>
      <c r="F145" s="130">
        <v>0.60699999999999998</v>
      </c>
      <c r="G145" s="56">
        <v>0.80200000000000005</v>
      </c>
      <c r="H145" s="130">
        <f>H144/H143</f>
        <v>0.32857142857142857</v>
      </c>
      <c r="I145" s="131">
        <v>0.63400000000000001</v>
      </c>
      <c r="J145" s="132">
        <v>0.68</v>
      </c>
      <c r="K145" s="133">
        <v>0.74</v>
      </c>
      <c r="L145" s="4">
        <f>L144/L143</f>
        <v>0.64974457215836523</v>
      </c>
    </row>
    <row r="146" spans="1:12" x14ac:dyDescent="0.4">
      <c r="A146" s="228"/>
      <c r="B146" s="235" t="s">
        <v>67</v>
      </c>
      <c r="C146" s="50" t="s">
        <v>5</v>
      </c>
      <c r="D146" s="65">
        <v>2298</v>
      </c>
      <c r="E146" s="120">
        <v>889</v>
      </c>
      <c r="F146" s="67">
        <v>1111</v>
      </c>
      <c r="G146" s="121">
        <v>1240</v>
      </c>
      <c r="H146" s="112">
        <v>66</v>
      </c>
      <c r="I146" s="112">
        <v>487</v>
      </c>
      <c r="J146" s="67">
        <v>364</v>
      </c>
      <c r="K146" s="122">
        <v>189</v>
      </c>
      <c r="L146" s="2">
        <f>SUM(D146:K146)</f>
        <v>6644</v>
      </c>
    </row>
    <row r="147" spans="1:12" x14ac:dyDescent="0.4">
      <c r="A147" s="228"/>
      <c r="B147" s="236"/>
      <c r="C147" s="51" t="s">
        <v>0</v>
      </c>
      <c r="D147" s="11">
        <v>1467</v>
      </c>
      <c r="E147" s="123">
        <v>591</v>
      </c>
      <c r="F147" s="68">
        <v>710</v>
      </c>
      <c r="G147" s="123">
        <v>973</v>
      </c>
      <c r="H147" s="115">
        <v>12</v>
      </c>
      <c r="I147" s="119">
        <v>297</v>
      </c>
      <c r="J147" s="68">
        <v>239</v>
      </c>
      <c r="K147" s="117">
        <v>118</v>
      </c>
      <c r="L147" s="75">
        <f>SUM(D147:K147)</f>
        <v>4407</v>
      </c>
    </row>
    <row r="148" spans="1:12" ht="15" thickBot="1" x14ac:dyDescent="0.45">
      <c r="A148" s="228"/>
      <c r="B148" s="237"/>
      <c r="C148" s="52" t="s">
        <v>4</v>
      </c>
      <c r="D148" s="69">
        <v>0.63800000000000001</v>
      </c>
      <c r="E148" s="70">
        <v>0.66500000000000004</v>
      </c>
      <c r="F148" s="71">
        <v>0.63900000000000001</v>
      </c>
      <c r="G148" s="72">
        <v>0.78500000000000003</v>
      </c>
      <c r="H148" s="73">
        <f>H147/H146</f>
        <v>0.18181818181818182</v>
      </c>
      <c r="I148" s="73">
        <v>0.61</v>
      </c>
      <c r="J148" s="71">
        <v>0.66</v>
      </c>
      <c r="K148" s="100">
        <v>0.62</v>
      </c>
      <c r="L148" s="76">
        <f>L147/L146</f>
        <v>0.66330523780854911</v>
      </c>
    </row>
    <row r="149" spans="1:12" x14ac:dyDescent="0.4">
      <c r="A149" s="228"/>
      <c r="B149" s="235" t="s">
        <v>68</v>
      </c>
      <c r="C149" s="50" t="s">
        <v>5</v>
      </c>
      <c r="D149" s="5">
        <v>2674</v>
      </c>
      <c r="E149" s="112">
        <v>985</v>
      </c>
      <c r="F149" s="112">
        <v>1236</v>
      </c>
      <c r="G149" s="112">
        <v>1293</v>
      </c>
      <c r="H149" s="112">
        <v>71</v>
      </c>
      <c r="I149" s="112">
        <v>465</v>
      </c>
      <c r="J149" s="147">
        <v>397</v>
      </c>
      <c r="K149" s="122">
        <v>202</v>
      </c>
      <c r="L149" s="2">
        <f>SUM(D149:K149)</f>
        <v>7323</v>
      </c>
    </row>
    <row r="150" spans="1:12" x14ac:dyDescent="0.4">
      <c r="A150" s="228"/>
      <c r="B150" s="236"/>
      <c r="C150" s="51" t="s">
        <v>0</v>
      </c>
      <c r="D150" s="6">
        <v>1615</v>
      </c>
      <c r="E150" s="115">
        <v>667</v>
      </c>
      <c r="F150" s="115">
        <v>801</v>
      </c>
      <c r="G150" s="115">
        <v>1063</v>
      </c>
      <c r="H150" s="115">
        <v>14</v>
      </c>
      <c r="I150" s="119">
        <v>328</v>
      </c>
      <c r="J150" s="148">
        <v>263</v>
      </c>
      <c r="K150" s="117">
        <v>126</v>
      </c>
      <c r="L150" s="75">
        <f>SUM(D150:K150)</f>
        <v>4877</v>
      </c>
    </row>
    <row r="151" spans="1:12" ht="15" thickBot="1" x14ac:dyDescent="0.45">
      <c r="A151" s="240"/>
      <c r="B151" s="237"/>
      <c r="C151" s="52" t="s">
        <v>4</v>
      </c>
      <c r="D151" s="7">
        <v>0.60399999999999998</v>
      </c>
      <c r="E151" s="34">
        <v>0.67700000000000005</v>
      </c>
      <c r="F151" s="34">
        <v>0.64800000000000002</v>
      </c>
      <c r="G151" s="12">
        <v>0.82199999999999995</v>
      </c>
      <c r="H151" s="34">
        <f>H150/H149</f>
        <v>0.19718309859154928</v>
      </c>
      <c r="I151" s="34">
        <v>0.70499999999999996</v>
      </c>
      <c r="J151" s="20"/>
      <c r="K151" s="99">
        <v>0.62</v>
      </c>
      <c r="L151" s="4">
        <f>L150/L149</f>
        <v>0.66598388638536121</v>
      </c>
    </row>
    <row r="152" spans="1:12" x14ac:dyDescent="0.4">
      <c r="A152" s="228" t="s">
        <v>64</v>
      </c>
      <c r="B152" s="229"/>
      <c r="C152" s="41" t="s">
        <v>5</v>
      </c>
      <c r="D152" s="42">
        <f>D137+D140+D143+D146+D149</f>
        <v>10736</v>
      </c>
      <c r="E152" s="42">
        <f>E137+E140+E143+E146+E149</f>
        <v>3905</v>
      </c>
      <c r="F152" s="42">
        <f t="shared" ref="F152:L152" si="25">F137+F140+F143+F146+F149</f>
        <v>6343</v>
      </c>
      <c r="G152" s="42">
        <f t="shared" si="25"/>
        <v>6179</v>
      </c>
      <c r="H152" s="42">
        <f t="shared" ref="H152" si="26">H137+H140+H143+H146+H149</f>
        <v>294</v>
      </c>
      <c r="I152" s="42">
        <f t="shared" si="25"/>
        <v>1829</v>
      </c>
      <c r="J152" s="42">
        <f t="shared" si="25"/>
        <v>1279</v>
      </c>
      <c r="K152" s="42">
        <f t="shared" si="25"/>
        <v>885</v>
      </c>
      <c r="L152" s="42">
        <f t="shared" si="25"/>
        <v>31450</v>
      </c>
    </row>
    <row r="153" spans="1:12" x14ac:dyDescent="0.4">
      <c r="A153" s="228"/>
      <c r="B153" s="229"/>
      <c r="C153" s="43" t="s">
        <v>0</v>
      </c>
      <c r="D153" s="44">
        <f>D138+D141+D144+D147+D150</f>
        <v>6476</v>
      </c>
      <c r="E153" s="44">
        <f>E138+E141+E144+E147+E150</f>
        <v>2634</v>
      </c>
      <c r="F153" s="44">
        <f t="shared" ref="F153:L153" si="27">F138+F141+F144+F147+F150</f>
        <v>3891</v>
      </c>
      <c r="G153" s="44">
        <f t="shared" si="27"/>
        <v>4942</v>
      </c>
      <c r="H153" s="44">
        <f t="shared" ref="H153" si="28">H138+H141+H144+H147+H150</f>
        <v>65</v>
      </c>
      <c r="I153" s="44">
        <f t="shared" si="27"/>
        <v>1184</v>
      </c>
      <c r="J153" s="44">
        <f t="shared" si="27"/>
        <v>839</v>
      </c>
      <c r="K153" s="44">
        <f t="shared" si="27"/>
        <v>542</v>
      </c>
      <c r="L153" s="44">
        <f t="shared" si="27"/>
        <v>20573</v>
      </c>
    </row>
    <row r="154" spans="1:12" ht="15" thickBot="1" x14ac:dyDescent="0.45">
      <c r="A154" s="230"/>
      <c r="B154" s="231"/>
      <c r="C154" s="45" t="s">
        <v>4</v>
      </c>
      <c r="D154" s="46">
        <f t="shared" ref="D154:L154" si="29">D153/D152</f>
        <v>0.60320417287630401</v>
      </c>
      <c r="E154" s="46">
        <f t="shared" ref="E154" si="30">E153/E152</f>
        <v>0.67451984635083229</v>
      </c>
      <c r="F154" s="46">
        <f t="shared" si="29"/>
        <v>0.61343212990698404</v>
      </c>
      <c r="G154" s="46">
        <f t="shared" si="29"/>
        <v>0.79980579381776984</v>
      </c>
      <c r="H154" s="46">
        <f t="shared" ref="H154" si="31">H153/H152</f>
        <v>0.22108843537414966</v>
      </c>
      <c r="I154" s="46">
        <f t="shared" si="29"/>
        <v>0.647348277747403</v>
      </c>
      <c r="J154" s="46">
        <f t="shared" si="29"/>
        <v>0.65598123534010944</v>
      </c>
      <c r="K154" s="46">
        <f t="shared" si="29"/>
        <v>0.61242937853107349</v>
      </c>
      <c r="L154" s="46">
        <f t="shared" si="29"/>
        <v>0.6541494435612083</v>
      </c>
    </row>
    <row r="155" spans="1:12" ht="15" thickBot="1" x14ac:dyDescent="0.45"/>
    <row r="156" spans="1:12" ht="25.8" thickBot="1" x14ac:dyDescent="0.45">
      <c r="A156" s="232" t="s">
        <v>9</v>
      </c>
      <c r="B156" s="233"/>
      <c r="C156" s="38" t="s">
        <v>10</v>
      </c>
      <c r="D156" s="1" t="s">
        <v>2</v>
      </c>
      <c r="E156" s="1" t="s">
        <v>7</v>
      </c>
      <c r="F156" s="39" t="s">
        <v>8</v>
      </c>
      <c r="G156" s="40" t="s">
        <v>14</v>
      </c>
      <c r="H156" s="39" t="s">
        <v>6</v>
      </c>
      <c r="I156" s="40" t="s">
        <v>12</v>
      </c>
      <c r="J156" s="39" t="s">
        <v>13</v>
      </c>
      <c r="K156" s="98" t="s">
        <v>17</v>
      </c>
      <c r="L156" s="92" t="s">
        <v>1</v>
      </c>
    </row>
    <row r="157" spans="1:12" x14ac:dyDescent="0.4">
      <c r="A157" s="239" t="s">
        <v>71</v>
      </c>
      <c r="B157" s="235" t="s">
        <v>76</v>
      </c>
      <c r="C157" s="17" t="s">
        <v>3</v>
      </c>
      <c r="D157" s="103">
        <v>2571</v>
      </c>
      <c r="E157" s="112">
        <v>908</v>
      </c>
      <c r="F157" s="104">
        <v>1266</v>
      </c>
      <c r="G157" s="105">
        <v>1445</v>
      </c>
      <c r="H157" s="112">
        <v>72</v>
      </c>
      <c r="I157" s="105">
        <v>384</v>
      </c>
      <c r="J157" s="104">
        <v>228</v>
      </c>
      <c r="K157" s="106">
        <v>171</v>
      </c>
      <c r="L157" s="107">
        <f>SUM(D157:K157)</f>
        <v>7045</v>
      </c>
    </row>
    <row r="158" spans="1:12" x14ac:dyDescent="0.4">
      <c r="A158" s="228"/>
      <c r="B158" s="236"/>
      <c r="C158" s="51" t="s">
        <v>0</v>
      </c>
      <c r="D158" s="108">
        <v>1663</v>
      </c>
      <c r="E158" s="115">
        <v>628</v>
      </c>
      <c r="F158" s="109">
        <v>787</v>
      </c>
      <c r="G158" s="108">
        <v>1184</v>
      </c>
      <c r="H158" s="115">
        <v>20</v>
      </c>
      <c r="I158" s="108">
        <v>254</v>
      </c>
      <c r="J158" s="109">
        <v>158</v>
      </c>
      <c r="K158" s="110">
        <v>92</v>
      </c>
      <c r="L158" s="111">
        <f>SUM(D158:K158)</f>
        <v>4786</v>
      </c>
    </row>
    <row r="159" spans="1:12" ht="15" thickBot="1" x14ac:dyDescent="0.45">
      <c r="A159" s="228"/>
      <c r="B159" s="237"/>
      <c r="C159" s="52" t="s">
        <v>4</v>
      </c>
      <c r="D159" s="102">
        <v>0.64700000000000002</v>
      </c>
      <c r="E159" s="34">
        <v>0.69199999999999995</v>
      </c>
      <c r="F159" s="102">
        <v>0.62160000000000004</v>
      </c>
      <c r="G159" s="102">
        <v>0.81899999999999995</v>
      </c>
      <c r="H159" s="34">
        <f>H158/H157</f>
        <v>0.27777777777777779</v>
      </c>
      <c r="I159" s="102">
        <v>0.66100000000000003</v>
      </c>
      <c r="J159" s="102">
        <v>0.69</v>
      </c>
      <c r="K159" s="102">
        <v>0.54</v>
      </c>
      <c r="L159" s="101">
        <f>L158/L157</f>
        <v>0.67934705464868705</v>
      </c>
    </row>
    <row r="160" spans="1:12" x14ac:dyDescent="0.4">
      <c r="A160" s="228"/>
      <c r="B160" s="235" t="s">
        <v>77</v>
      </c>
      <c r="C160" s="50" t="s">
        <v>3</v>
      </c>
      <c r="D160" s="93">
        <v>2769</v>
      </c>
      <c r="E160" s="112">
        <v>1120</v>
      </c>
      <c r="F160" s="124">
        <v>1234</v>
      </c>
      <c r="G160" s="10">
        <v>1419</v>
      </c>
      <c r="H160" s="125">
        <v>75</v>
      </c>
      <c r="I160" s="125">
        <v>441</v>
      </c>
      <c r="J160" s="113">
        <v>240</v>
      </c>
      <c r="K160" s="114">
        <v>149</v>
      </c>
      <c r="L160" s="3">
        <f>SUM(D160:K160)</f>
        <v>7447</v>
      </c>
    </row>
    <row r="161" spans="1:12" x14ac:dyDescent="0.4">
      <c r="A161" s="228"/>
      <c r="B161" s="236"/>
      <c r="C161" s="51" t="s">
        <v>0</v>
      </c>
      <c r="D161" s="11">
        <v>1677</v>
      </c>
      <c r="E161" s="126">
        <v>762</v>
      </c>
      <c r="F161" s="88">
        <v>729</v>
      </c>
      <c r="G161" s="11">
        <v>1153</v>
      </c>
      <c r="H161" s="115">
        <v>13</v>
      </c>
      <c r="I161" s="115">
        <v>248</v>
      </c>
      <c r="J161" s="116">
        <v>151</v>
      </c>
      <c r="K161" s="117">
        <v>89</v>
      </c>
      <c r="L161" s="75">
        <f>SUM(D161:K161)</f>
        <v>4822</v>
      </c>
    </row>
    <row r="162" spans="1:12" ht="15" thickBot="1" x14ac:dyDescent="0.45">
      <c r="A162" s="228"/>
      <c r="B162" s="237"/>
      <c r="C162" s="52" t="s">
        <v>4</v>
      </c>
      <c r="D162" s="12">
        <v>0.60599999999999998</v>
      </c>
      <c r="E162" s="89">
        <v>0.68</v>
      </c>
      <c r="F162" s="90">
        <v>0.5907</v>
      </c>
      <c r="G162" s="12">
        <v>0.81299999999999994</v>
      </c>
      <c r="H162" s="91">
        <f>H161/H160</f>
        <v>0.17333333333333334</v>
      </c>
      <c r="I162" s="91">
        <v>0.56200000000000006</v>
      </c>
      <c r="J162" s="94">
        <v>0.63</v>
      </c>
      <c r="K162" s="99">
        <v>0.6</v>
      </c>
      <c r="L162" s="4">
        <f>L161/L160</f>
        <v>0.64750906405263864</v>
      </c>
    </row>
    <row r="163" spans="1:12" x14ac:dyDescent="0.4">
      <c r="A163" s="228"/>
      <c r="B163" s="238" t="s">
        <v>73</v>
      </c>
      <c r="C163" s="17" t="s">
        <v>3</v>
      </c>
      <c r="D163" s="8">
        <v>1106</v>
      </c>
      <c r="E163" s="154"/>
      <c r="F163" s="157"/>
      <c r="G163" s="22">
        <v>435</v>
      </c>
      <c r="H163" s="154"/>
      <c r="I163" s="128">
        <v>166</v>
      </c>
      <c r="J163" s="112">
        <v>120</v>
      </c>
      <c r="K163" s="114">
        <v>34</v>
      </c>
      <c r="L163" s="60">
        <f>SUM(D163:K163)</f>
        <v>1861</v>
      </c>
    </row>
    <row r="164" spans="1:12" x14ac:dyDescent="0.4">
      <c r="A164" s="228"/>
      <c r="B164" s="236"/>
      <c r="C164" s="51" t="s">
        <v>0</v>
      </c>
      <c r="D164" s="6">
        <v>629</v>
      </c>
      <c r="E164" s="155"/>
      <c r="F164" s="155"/>
      <c r="G164" s="11">
        <v>306</v>
      </c>
      <c r="H164" s="155"/>
      <c r="I164" s="119">
        <v>109</v>
      </c>
      <c r="J164" s="119">
        <v>87</v>
      </c>
      <c r="K164" s="117">
        <v>19</v>
      </c>
      <c r="L164" s="139">
        <f>SUM(D164:K164)</f>
        <v>1150</v>
      </c>
    </row>
    <row r="165" spans="1:12" ht="15" thickBot="1" x14ac:dyDescent="0.45">
      <c r="A165" s="228"/>
      <c r="B165" s="236"/>
      <c r="C165" s="16" t="s">
        <v>4</v>
      </c>
      <c r="D165" s="54">
        <v>0.56899999999999995</v>
      </c>
      <c r="E165" s="156"/>
      <c r="F165" s="156"/>
      <c r="G165" s="56">
        <v>0.70299999999999996</v>
      </c>
      <c r="H165" s="156"/>
      <c r="I165" s="131">
        <v>0.65700000000000003</v>
      </c>
      <c r="J165" s="34">
        <v>0.73</v>
      </c>
      <c r="K165" s="133">
        <v>0.56000000000000005</v>
      </c>
      <c r="L165" s="4">
        <f>L164/L163</f>
        <v>0.61794734013970987</v>
      </c>
    </row>
    <row r="166" spans="1:12" x14ac:dyDescent="0.4">
      <c r="A166" s="228"/>
      <c r="B166" s="235" t="s">
        <v>74</v>
      </c>
      <c r="C166" s="50" t="s">
        <v>5</v>
      </c>
      <c r="D166" s="65">
        <v>2713</v>
      </c>
      <c r="E166" s="120">
        <v>1309</v>
      </c>
      <c r="F166" s="67">
        <v>1733</v>
      </c>
      <c r="G166" s="121">
        <v>1696</v>
      </c>
      <c r="H166" s="112">
        <v>90</v>
      </c>
      <c r="I166" s="112">
        <v>262</v>
      </c>
      <c r="J166" s="67">
        <v>427</v>
      </c>
      <c r="K166" s="122">
        <v>383</v>
      </c>
      <c r="L166" s="2">
        <f>SUM(D166:K166)</f>
        <v>8613</v>
      </c>
    </row>
    <row r="167" spans="1:12" x14ac:dyDescent="0.4">
      <c r="A167" s="228"/>
      <c r="B167" s="236"/>
      <c r="C167" s="51" t="s">
        <v>0</v>
      </c>
      <c r="D167" s="11">
        <v>1647</v>
      </c>
      <c r="E167" s="123">
        <v>910</v>
      </c>
      <c r="F167" s="68">
        <v>1104</v>
      </c>
      <c r="G167" s="123">
        <v>1334</v>
      </c>
      <c r="H167" s="115">
        <v>32</v>
      </c>
      <c r="I167" s="119">
        <v>151</v>
      </c>
      <c r="J167" s="68">
        <v>323</v>
      </c>
      <c r="K167" s="117">
        <v>272</v>
      </c>
      <c r="L167" s="75">
        <f>SUM(D167:K167)</f>
        <v>5773</v>
      </c>
    </row>
    <row r="168" spans="1:12" ht="15" thickBot="1" x14ac:dyDescent="0.45">
      <c r="A168" s="228"/>
      <c r="B168" s="237"/>
      <c r="C168" s="52" t="s">
        <v>4</v>
      </c>
      <c r="D168" s="69">
        <v>0.60699999999999998</v>
      </c>
      <c r="E168" s="70">
        <v>0.69499999999999995</v>
      </c>
      <c r="F168" s="71"/>
      <c r="G168" s="72">
        <v>0.78700000000000003</v>
      </c>
      <c r="H168" s="73">
        <f>H167/H166</f>
        <v>0.35555555555555557</v>
      </c>
      <c r="I168" s="73">
        <v>0.57599999999999996</v>
      </c>
      <c r="J168" s="71">
        <v>0.75</v>
      </c>
      <c r="K168" s="100">
        <v>0.71</v>
      </c>
      <c r="L168" s="164">
        <f>L167/L166</f>
        <v>0.67026587716242891</v>
      </c>
    </row>
    <row r="169" spans="1:12" x14ac:dyDescent="0.4">
      <c r="A169" s="228"/>
      <c r="B169" s="235" t="s">
        <v>75</v>
      </c>
      <c r="C169" s="50" t="s">
        <v>5</v>
      </c>
      <c r="D169" s="5">
        <v>672</v>
      </c>
      <c r="E169" s="5">
        <v>1229</v>
      </c>
      <c r="F169" s="157"/>
      <c r="G169" s="112">
        <v>403</v>
      </c>
      <c r="H169" s="157"/>
      <c r="I169" s="157"/>
      <c r="J169" s="147">
        <v>114</v>
      </c>
      <c r="K169" s="163"/>
      <c r="L169" s="60">
        <f>SUM(D169:K169)</f>
        <v>2418</v>
      </c>
    </row>
    <row r="170" spans="1:12" x14ac:dyDescent="0.4">
      <c r="A170" s="228"/>
      <c r="B170" s="236"/>
      <c r="C170" s="51" t="s">
        <v>0</v>
      </c>
      <c r="D170" s="6">
        <v>240</v>
      </c>
      <c r="E170" s="6">
        <v>743</v>
      </c>
      <c r="F170" s="155"/>
      <c r="G170" s="115">
        <v>310</v>
      </c>
      <c r="H170" s="155"/>
      <c r="I170" s="155"/>
      <c r="J170" s="148">
        <v>71</v>
      </c>
      <c r="K170" s="155"/>
      <c r="L170" s="139">
        <f>SUM(D170:K170)</f>
        <v>1364</v>
      </c>
    </row>
    <row r="171" spans="1:12" ht="15" thickBot="1" x14ac:dyDescent="0.45">
      <c r="A171" s="240"/>
      <c r="B171" s="237"/>
      <c r="C171" s="52" t="s">
        <v>4</v>
      </c>
      <c r="D171" s="7">
        <v>0.371</v>
      </c>
      <c r="E171" s="7">
        <v>0.60499999999999998</v>
      </c>
      <c r="F171" s="156"/>
      <c r="G171" s="12">
        <v>0.76900000000000002</v>
      </c>
      <c r="H171" s="156"/>
      <c r="I171" s="156"/>
      <c r="J171" s="20">
        <v>0.62</v>
      </c>
      <c r="K171" s="156"/>
      <c r="L171" s="76">
        <f>L170/L169</f>
        <v>0.5641025641025641</v>
      </c>
    </row>
    <row r="172" spans="1:12" x14ac:dyDescent="0.4">
      <c r="A172" s="228" t="s">
        <v>72</v>
      </c>
      <c r="B172" s="229"/>
      <c r="C172" s="41" t="s">
        <v>5</v>
      </c>
      <c r="D172" s="42">
        <f>D157+D160+D163+D166+D169</f>
        <v>9831</v>
      </c>
      <c r="E172" s="42">
        <f>E157+E160+E163+E166+E169</f>
        <v>4566</v>
      </c>
      <c r="F172" s="42">
        <f t="shared" ref="F172:L173" si="32">F157+F160+F163+F166+F169</f>
        <v>4233</v>
      </c>
      <c r="G172" s="42">
        <f t="shared" si="32"/>
        <v>5398</v>
      </c>
      <c r="H172" s="42">
        <f t="shared" si="32"/>
        <v>237</v>
      </c>
      <c r="I172" s="42">
        <f t="shared" si="32"/>
        <v>1253</v>
      </c>
      <c r="J172" s="42">
        <f t="shared" si="32"/>
        <v>1129</v>
      </c>
      <c r="K172" s="42">
        <f t="shared" si="32"/>
        <v>737</v>
      </c>
      <c r="L172" s="42">
        <f t="shared" si="32"/>
        <v>27384</v>
      </c>
    </row>
    <row r="173" spans="1:12" x14ac:dyDescent="0.4">
      <c r="A173" s="228"/>
      <c r="B173" s="229"/>
      <c r="C173" s="43" t="s">
        <v>0</v>
      </c>
      <c r="D173" s="44">
        <f>D158+D161+D164+D167+D170</f>
        <v>5856</v>
      </c>
      <c r="E173" s="44">
        <f>E158+E161+E164+E167+E170</f>
        <v>3043</v>
      </c>
      <c r="F173" s="44">
        <f t="shared" ref="F173:G173" si="33">F158+F161+F164+F167+F170</f>
        <v>2620</v>
      </c>
      <c r="G173" s="44">
        <f t="shared" si="33"/>
        <v>4287</v>
      </c>
      <c r="H173" s="44">
        <f t="shared" si="32"/>
        <v>65</v>
      </c>
      <c r="I173" s="44">
        <f t="shared" si="32"/>
        <v>762</v>
      </c>
      <c r="J173" s="44">
        <f t="shared" si="32"/>
        <v>790</v>
      </c>
      <c r="K173" s="44">
        <f t="shared" si="32"/>
        <v>472</v>
      </c>
      <c r="L173" s="44">
        <f t="shared" si="32"/>
        <v>17895</v>
      </c>
    </row>
    <row r="174" spans="1:12" ht="15" thickBot="1" x14ac:dyDescent="0.45">
      <c r="A174" s="230"/>
      <c r="B174" s="231"/>
      <c r="C174" s="45" t="s">
        <v>4</v>
      </c>
      <c r="D174" s="46">
        <f t="shared" ref="D174:L174" si="34">D173/D172</f>
        <v>0.59566676838571864</v>
      </c>
      <c r="E174" s="46">
        <f t="shared" si="34"/>
        <v>0.66644765659220329</v>
      </c>
      <c r="F174" s="46">
        <f t="shared" si="34"/>
        <v>0.61894637373021499</v>
      </c>
      <c r="G174" s="46">
        <f t="shared" si="34"/>
        <v>0.79418303075213037</v>
      </c>
      <c r="H174" s="46">
        <f t="shared" si="34"/>
        <v>0.27426160337552741</v>
      </c>
      <c r="I174" s="46">
        <f t="shared" si="34"/>
        <v>0.6081404628890662</v>
      </c>
      <c r="J174" s="46">
        <f t="shared" si="34"/>
        <v>0.6997342781222321</v>
      </c>
      <c r="K174" s="46">
        <f t="shared" si="34"/>
        <v>0.64043419267299861</v>
      </c>
      <c r="L174" s="46">
        <f t="shared" si="34"/>
        <v>0.6534837861524978</v>
      </c>
    </row>
    <row r="175" spans="1:12" ht="15" thickBot="1" x14ac:dyDescent="0.45"/>
    <row r="176" spans="1:12" ht="25.8" thickBot="1" x14ac:dyDescent="0.45">
      <c r="A176" s="232" t="s">
        <v>9</v>
      </c>
      <c r="B176" s="233"/>
      <c r="C176" s="38" t="s">
        <v>10</v>
      </c>
      <c r="D176" s="1" t="s">
        <v>2</v>
      </c>
      <c r="E176" s="1" t="s">
        <v>7</v>
      </c>
      <c r="F176" s="39" t="s">
        <v>8</v>
      </c>
      <c r="G176" s="40" t="s">
        <v>14</v>
      </c>
      <c r="H176" s="39" t="s">
        <v>6</v>
      </c>
      <c r="I176" s="40" t="s">
        <v>12</v>
      </c>
      <c r="J176" s="189" t="s">
        <v>13</v>
      </c>
      <c r="K176" s="98" t="s">
        <v>17</v>
      </c>
      <c r="L176" s="92" t="s">
        <v>1</v>
      </c>
    </row>
    <row r="177" spans="1:12" x14ac:dyDescent="0.4">
      <c r="A177" s="239" t="s">
        <v>78</v>
      </c>
      <c r="B177" s="235" t="s">
        <v>79</v>
      </c>
      <c r="C177" s="17" t="s">
        <v>3</v>
      </c>
      <c r="D177" s="103">
        <v>1429</v>
      </c>
      <c r="E177" s="154"/>
      <c r="F177" s="104">
        <v>1397</v>
      </c>
      <c r="G177" s="105">
        <v>1372</v>
      </c>
      <c r="H177" s="112">
        <v>80</v>
      </c>
      <c r="I177" s="105">
        <v>178</v>
      </c>
      <c r="J177" s="190">
        <v>80</v>
      </c>
      <c r="K177" s="106">
        <v>64</v>
      </c>
      <c r="L177" s="107">
        <f>SUM(D177:K177)</f>
        <v>4600</v>
      </c>
    </row>
    <row r="178" spans="1:12" x14ac:dyDescent="0.4">
      <c r="A178" s="228"/>
      <c r="B178" s="236"/>
      <c r="C178" s="51" t="s">
        <v>0</v>
      </c>
      <c r="D178" s="108">
        <v>856</v>
      </c>
      <c r="E178" s="155"/>
      <c r="F178" s="109">
        <v>304</v>
      </c>
      <c r="G178" s="108">
        <v>1010</v>
      </c>
      <c r="H178" s="115">
        <v>30</v>
      </c>
      <c r="I178" s="108">
        <v>98</v>
      </c>
      <c r="J178" s="191">
        <v>57</v>
      </c>
      <c r="K178" s="110">
        <v>31</v>
      </c>
      <c r="L178" s="111">
        <f>SUM(D178:K178)</f>
        <v>2386</v>
      </c>
    </row>
    <row r="179" spans="1:12" ht="15" thickBot="1" x14ac:dyDescent="0.45">
      <c r="A179" s="228"/>
      <c r="B179" s="237"/>
      <c r="C179" s="52" t="s">
        <v>4</v>
      </c>
      <c r="D179" s="102">
        <f>D178/D177</f>
        <v>0.59902029391182643</v>
      </c>
      <c r="E179" s="156"/>
      <c r="F179" s="102">
        <v>0.57499999999999996</v>
      </c>
      <c r="G179" s="102">
        <v>0.73599999999999999</v>
      </c>
      <c r="H179" s="34">
        <f>H178/H177</f>
        <v>0.375</v>
      </c>
      <c r="I179" s="102">
        <v>0.55100000000000005</v>
      </c>
      <c r="J179" s="192">
        <v>0.71</v>
      </c>
      <c r="K179" s="102">
        <v>0.48</v>
      </c>
      <c r="L179" s="101">
        <f>L178/L177</f>
        <v>0.518695652173913</v>
      </c>
    </row>
    <row r="180" spans="1:12" x14ac:dyDescent="0.4">
      <c r="A180" s="228"/>
      <c r="B180" s="235" t="s">
        <v>80</v>
      </c>
      <c r="C180" s="50" t="s">
        <v>3</v>
      </c>
      <c r="D180" s="93">
        <v>2573</v>
      </c>
      <c r="E180" s="112">
        <v>1015</v>
      </c>
      <c r="F180" s="124">
        <v>1299</v>
      </c>
      <c r="G180" s="10">
        <v>1355</v>
      </c>
      <c r="H180" s="125">
        <v>72</v>
      </c>
      <c r="I180" s="125">
        <v>385</v>
      </c>
      <c r="J180" s="193">
        <v>265</v>
      </c>
      <c r="K180" s="114">
        <v>178</v>
      </c>
      <c r="L180" s="3">
        <f>SUM(D180:K180)</f>
        <v>7142</v>
      </c>
    </row>
    <row r="181" spans="1:12" x14ac:dyDescent="0.4">
      <c r="A181" s="228"/>
      <c r="B181" s="236"/>
      <c r="C181" s="51" t="s">
        <v>0</v>
      </c>
      <c r="D181" s="11">
        <v>1568</v>
      </c>
      <c r="E181" s="126">
        <v>635</v>
      </c>
      <c r="F181" s="88">
        <v>779</v>
      </c>
      <c r="G181" s="11">
        <v>1066</v>
      </c>
      <c r="H181" s="115">
        <v>20</v>
      </c>
      <c r="I181" s="115">
        <v>246</v>
      </c>
      <c r="J181" s="194">
        <v>180</v>
      </c>
      <c r="K181" s="117">
        <v>106</v>
      </c>
      <c r="L181" s="75">
        <f>SUM(D181:K181)</f>
        <v>4600</v>
      </c>
    </row>
    <row r="182" spans="1:12" ht="15" thickBot="1" x14ac:dyDescent="0.45">
      <c r="A182" s="228"/>
      <c r="B182" s="237"/>
      <c r="C182" s="52" t="s">
        <v>4</v>
      </c>
      <c r="D182" s="12">
        <v>0.60899999999999999</v>
      </c>
      <c r="E182" s="89">
        <v>0.626</v>
      </c>
      <c r="F182" s="165">
        <v>0.59899999999999998</v>
      </c>
      <c r="G182" s="12">
        <v>0.78700000000000003</v>
      </c>
      <c r="H182" s="34">
        <f>H181/H180</f>
        <v>0.27777777777777779</v>
      </c>
      <c r="I182" s="34">
        <v>0.63900000000000001</v>
      </c>
      <c r="J182" s="195">
        <v>0.67</v>
      </c>
      <c r="K182" s="34">
        <v>0.6</v>
      </c>
      <c r="L182" s="4">
        <f>L181/L180</f>
        <v>0.64407728927471297</v>
      </c>
    </row>
    <row r="183" spans="1:12" x14ac:dyDescent="0.4">
      <c r="A183" s="228"/>
      <c r="B183" s="238" t="s">
        <v>81</v>
      </c>
      <c r="C183" s="17" t="s">
        <v>3</v>
      </c>
      <c r="D183" s="8">
        <v>3257</v>
      </c>
      <c r="E183" s="112">
        <v>824</v>
      </c>
      <c r="F183" s="158">
        <v>1485</v>
      </c>
      <c r="G183" s="22">
        <v>1523</v>
      </c>
      <c r="H183" s="112">
        <v>73</v>
      </c>
      <c r="I183" s="128">
        <v>371</v>
      </c>
      <c r="J183" s="153">
        <v>324</v>
      </c>
      <c r="K183" s="128">
        <v>189</v>
      </c>
      <c r="L183" s="60">
        <f>SUM(D183:K183)</f>
        <v>8046</v>
      </c>
    </row>
    <row r="184" spans="1:12" x14ac:dyDescent="0.4">
      <c r="A184" s="228"/>
      <c r="B184" s="236"/>
      <c r="C184" s="51" t="s">
        <v>0</v>
      </c>
      <c r="D184" s="6">
        <v>1900</v>
      </c>
      <c r="E184" s="115">
        <v>536</v>
      </c>
      <c r="F184" s="115">
        <v>795</v>
      </c>
      <c r="G184" s="11">
        <v>1190</v>
      </c>
      <c r="H184" s="115">
        <v>18</v>
      </c>
      <c r="I184" s="119">
        <v>228</v>
      </c>
      <c r="J184" s="196">
        <v>219</v>
      </c>
      <c r="K184" s="119">
        <v>98</v>
      </c>
      <c r="L184" s="139">
        <f>SUM(D184:K184)</f>
        <v>4984</v>
      </c>
    </row>
    <row r="185" spans="1:12" ht="15" thickBot="1" x14ac:dyDescent="0.45">
      <c r="A185" s="228"/>
      <c r="B185" s="236"/>
      <c r="C185" s="16" t="s">
        <v>4</v>
      </c>
      <c r="D185" s="54">
        <v>0.58299999999999996</v>
      </c>
      <c r="E185" s="34">
        <v>0.65</v>
      </c>
      <c r="F185" s="34">
        <v>0.53500000000000003</v>
      </c>
      <c r="G185" s="56">
        <v>0.78100000000000003</v>
      </c>
      <c r="H185" s="34">
        <f>H184/H183</f>
        <v>0.24657534246575341</v>
      </c>
      <c r="I185" s="131">
        <v>0.61499999999999999</v>
      </c>
      <c r="J185" s="162">
        <v>0.67</v>
      </c>
      <c r="K185" s="131">
        <v>0.52</v>
      </c>
      <c r="L185" s="4">
        <f>L184/L183</f>
        <v>0.61943823017648525</v>
      </c>
    </row>
    <row r="186" spans="1:12" x14ac:dyDescent="0.4">
      <c r="A186" s="228"/>
      <c r="B186" s="235" t="s">
        <v>82</v>
      </c>
      <c r="C186" s="50" t="s">
        <v>5</v>
      </c>
      <c r="D186" s="65">
        <v>3348</v>
      </c>
      <c r="E186" s="159">
        <v>923</v>
      </c>
      <c r="F186" s="67">
        <v>1485</v>
      </c>
      <c r="G186" s="121">
        <v>1592</v>
      </c>
      <c r="H186" s="112">
        <v>63</v>
      </c>
      <c r="I186" s="112">
        <v>452</v>
      </c>
      <c r="J186" s="197">
        <v>309</v>
      </c>
      <c r="K186" s="112">
        <v>214</v>
      </c>
      <c r="L186" s="2">
        <f>SUM(D186:K186)</f>
        <v>8386</v>
      </c>
    </row>
    <row r="187" spans="1:12" x14ac:dyDescent="0.4">
      <c r="A187" s="228"/>
      <c r="B187" s="236"/>
      <c r="C187" s="51" t="s">
        <v>0</v>
      </c>
      <c r="D187" s="11">
        <v>1822</v>
      </c>
      <c r="E187" s="160">
        <v>605</v>
      </c>
      <c r="F187" s="68">
        <v>795</v>
      </c>
      <c r="G187" s="123">
        <v>1250</v>
      </c>
      <c r="H187" s="115">
        <v>13</v>
      </c>
      <c r="I187" s="119">
        <v>267</v>
      </c>
      <c r="J187" s="198">
        <v>227</v>
      </c>
      <c r="K187" s="119">
        <v>125</v>
      </c>
      <c r="L187" s="75">
        <f>SUM(D187:K187)</f>
        <v>5104</v>
      </c>
    </row>
    <row r="188" spans="1:12" ht="15" thickBot="1" x14ac:dyDescent="0.45">
      <c r="A188" s="228"/>
      <c r="B188" s="237"/>
      <c r="C188" s="52" t="s">
        <v>4</v>
      </c>
      <c r="D188" s="69">
        <v>0.54400000000000004</v>
      </c>
      <c r="E188" s="161">
        <v>0.65500000000000003</v>
      </c>
      <c r="F188" s="71">
        <v>0.53500000000000003</v>
      </c>
      <c r="G188" s="72">
        <v>0.78500000000000003</v>
      </c>
      <c r="H188" s="73">
        <f>H187/H186</f>
        <v>0.20634920634920634</v>
      </c>
      <c r="I188" s="73">
        <v>0.59099999999999997</v>
      </c>
      <c r="J188" s="199">
        <v>0.73</v>
      </c>
      <c r="K188" s="73">
        <v>0.57999999999999996</v>
      </c>
      <c r="L188" s="76">
        <f>L187/L186</f>
        <v>0.60863343668018122</v>
      </c>
    </row>
    <row r="189" spans="1:12" x14ac:dyDescent="0.4">
      <c r="A189" s="228"/>
      <c r="B189" s="235" t="s">
        <v>83</v>
      </c>
      <c r="C189" s="50" t="s">
        <v>5</v>
      </c>
      <c r="D189" s="5">
        <v>2335</v>
      </c>
      <c r="E189" s="5">
        <v>1092</v>
      </c>
      <c r="F189" s="158">
        <v>1643</v>
      </c>
      <c r="G189" s="112">
        <v>1518</v>
      </c>
      <c r="H189" s="158">
        <v>68</v>
      </c>
      <c r="I189" s="158">
        <v>438</v>
      </c>
      <c r="J189" s="179">
        <v>356</v>
      </c>
      <c r="K189" s="158">
        <v>153</v>
      </c>
      <c r="L189" s="2">
        <f>SUM(D189:K189)</f>
        <v>7603</v>
      </c>
    </row>
    <row r="190" spans="1:12" x14ac:dyDescent="0.4">
      <c r="A190" s="228"/>
      <c r="B190" s="236"/>
      <c r="C190" s="51" t="s">
        <v>0</v>
      </c>
      <c r="D190" s="6">
        <v>1223</v>
      </c>
      <c r="E190" s="6">
        <v>673</v>
      </c>
      <c r="F190" s="115">
        <v>893</v>
      </c>
      <c r="G190" s="115">
        <v>1197</v>
      </c>
      <c r="H190" s="115">
        <v>15</v>
      </c>
      <c r="I190" s="115">
        <v>243</v>
      </c>
      <c r="J190" s="180">
        <v>265</v>
      </c>
      <c r="K190" s="115">
        <v>113</v>
      </c>
      <c r="L190" s="75">
        <f>SUM(D190:K190)</f>
        <v>4622</v>
      </c>
    </row>
    <row r="191" spans="1:12" ht="15" thickBot="1" x14ac:dyDescent="0.45">
      <c r="A191" s="240"/>
      <c r="B191" s="237"/>
      <c r="C191" s="52" t="s">
        <v>4</v>
      </c>
      <c r="D191" s="7">
        <v>0.52400000000000002</v>
      </c>
      <c r="E191" s="7">
        <v>0.61599999999999999</v>
      </c>
      <c r="F191" s="34">
        <v>0.54400000000000004</v>
      </c>
      <c r="G191" s="12">
        <v>0.78900000000000003</v>
      </c>
      <c r="H191" s="34">
        <f>H190/H189</f>
        <v>0.22058823529411764</v>
      </c>
      <c r="I191" s="34">
        <v>0.55500000000000005</v>
      </c>
      <c r="J191" s="181">
        <v>0.74</v>
      </c>
      <c r="K191" s="34">
        <v>0.74</v>
      </c>
      <c r="L191" s="4">
        <f>L190/L189</f>
        <v>0.60791792713402604</v>
      </c>
    </row>
    <row r="192" spans="1:12" x14ac:dyDescent="0.4">
      <c r="A192" s="228" t="s">
        <v>84</v>
      </c>
      <c r="B192" s="229"/>
      <c r="C192" s="41" t="s">
        <v>5</v>
      </c>
      <c r="D192" s="42">
        <f>D177+D180+D183+D186+D189</f>
        <v>12942</v>
      </c>
      <c r="E192" s="42">
        <f>E177+E180+E183+E186+E189</f>
        <v>3854</v>
      </c>
      <c r="F192" s="42">
        <f t="shared" ref="F192:L192" si="35">F177+F180+F183+F186+F189</f>
        <v>7309</v>
      </c>
      <c r="G192" s="42">
        <f t="shared" si="35"/>
        <v>7360</v>
      </c>
      <c r="H192" s="42">
        <f t="shared" si="35"/>
        <v>356</v>
      </c>
      <c r="I192" s="42">
        <f t="shared" si="35"/>
        <v>1824</v>
      </c>
      <c r="J192" s="200">
        <f t="shared" si="35"/>
        <v>1334</v>
      </c>
      <c r="K192" s="42">
        <f t="shared" si="35"/>
        <v>798</v>
      </c>
      <c r="L192" s="200">
        <f t="shared" si="35"/>
        <v>35777</v>
      </c>
    </row>
    <row r="193" spans="1:12" x14ac:dyDescent="0.4">
      <c r="A193" s="228"/>
      <c r="B193" s="229"/>
      <c r="C193" s="43" t="s">
        <v>0</v>
      </c>
      <c r="D193" s="44">
        <f>D178+D181+D184+D187+D190</f>
        <v>7369</v>
      </c>
      <c r="E193" s="44">
        <f>E178+E181+E184+E187+E190</f>
        <v>2449</v>
      </c>
      <c r="F193" s="44">
        <f t="shared" ref="F193:L193" si="36">F178+F181+F184+F187+F190</f>
        <v>3566</v>
      </c>
      <c r="G193" s="44">
        <f t="shared" si="36"/>
        <v>5713</v>
      </c>
      <c r="H193" s="44">
        <f t="shared" si="36"/>
        <v>96</v>
      </c>
      <c r="I193" s="44">
        <f t="shared" si="36"/>
        <v>1082</v>
      </c>
      <c r="J193" s="201">
        <f t="shared" si="36"/>
        <v>948</v>
      </c>
      <c r="K193" s="44">
        <f t="shared" si="36"/>
        <v>473</v>
      </c>
      <c r="L193" s="201">
        <f t="shared" si="36"/>
        <v>21696</v>
      </c>
    </row>
    <row r="194" spans="1:12" ht="15" thickBot="1" x14ac:dyDescent="0.45">
      <c r="A194" s="230"/>
      <c r="B194" s="231"/>
      <c r="C194" s="45" t="s">
        <v>4</v>
      </c>
      <c r="D194" s="46">
        <f t="shared" ref="D194:L194" si="37">D193/D192</f>
        <v>0.56938649358677174</v>
      </c>
      <c r="E194" s="46"/>
      <c r="F194" s="46">
        <f t="shared" si="37"/>
        <v>0.48789164044328909</v>
      </c>
      <c r="G194" s="46">
        <f t="shared" si="37"/>
        <v>0.77622282608695647</v>
      </c>
      <c r="H194" s="46">
        <f t="shared" si="37"/>
        <v>0.2696629213483146</v>
      </c>
      <c r="I194" s="46">
        <f t="shared" si="37"/>
        <v>0.5932017543859649</v>
      </c>
      <c r="J194" s="202">
        <f t="shared" si="37"/>
        <v>0.71064467766116945</v>
      </c>
      <c r="K194" s="46">
        <f t="shared" si="37"/>
        <v>0.59273182957393489</v>
      </c>
      <c r="L194" s="202">
        <f t="shared" si="37"/>
        <v>0.60642312099952489</v>
      </c>
    </row>
    <row r="195" spans="1:12" ht="15" thickBot="1" x14ac:dyDescent="0.45"/>
    <row r="196" spans="1:12" ht="28.8" customHeight="1" thickBot="1" x14ac:dyDescent="0.45">
      <c r="A196" s="232" t="s">
        <v>9</v>
      </c>
      <c r="B196" s="233"/>
      <c r="C196" s="38" t="s">
        <v>10</v>
      </c>
      <c r="D196" s="1" t="s">
        <v>2</v>
      </c>
      <c r="E196" s="1" t="s">
        <v>7</v>
      </c>
      <c r="F196" s="39" t="s">
        <v>8</v>
      </c>
      <c r="G196" s="40" t="s">
        <v>14</v>
      </c>
      <c r="H196" s="39" t="s">
        <v>6</v>
      </c>
      <c r="I196" s="40" t="s">
        <v>12</v>
      </c>
      <c r="J196" s="39" t="s">
        <v>13</v>
      </c>
      <c r="K196" s="98" t="s">
        <v>17</v>
      </c>
      <c r="L196" s="92" t="s">
        <v>1</v>
      </c>
    </row>
    <row r="197" spans="1:12" ht="14.4" customHeight="1" x14ac:dyDescent="0.4">
      <c r="A197" s="239" t="s">
        <v>85</v>
      </c>
      <c r="B197" s="235" t="s">
        <v>87</v>
      </c>
      <c r="C197" s="17" t="s">
        <v>3</v>
      </c>
      <c r="D197" s="136"/>
      <c r="E197" s="140"/>
      <c r="F197" s="182"/>
      <c r="G197" s="136"/>
      <c r="H197" s="140"/>
      <c r="I197" s="136"/>
      <c r="J197" s="182"/>
      <c r="K197" s="183"/>
      <c r="L197" s="184">
        <f>SUM(D197:K197)</f>
        <v>0</v>
      </c>
    </row>
    <row r="198" spans="1:12" x14ac:dyDescent="0.4">
      <c r="A198" s="228"/>
      <c r="B198" s="238"/>
      <c r="C198" s="51" t="s">
        <v>0</v>
      </c>
      <c r="D198" s="137"/>
      <c r="E198" s="142"/>
      <c r="F198" s="185"/>
      <c r="G198" s="137"/>
      <c r="H198" s="142"/>
      <c r="I198" s="137"/>
      <c r="J198" s="185"/>
      <c r="K198" s="186"/>
      <c r="L198" s="187">
        <f>SUM(D198:K198)</f>
        <v>0</v>
      </c>
    </row>
    <row r="199" spans="1:12" ht="15" thickBot="1" x14ac:dyDescent="0.45">
      <c r="A199" s="228"/>
      <c r="B199" s="249"/>
      <c r="C199" s="52" t="s">
        <v>4</v>
      </c>
      <c r="D199" s="138"/>
      <c r="E199" s="145"/>
      <c r="F199" s="138"/>
      <c r="G199" s="138"/>
      <c r="H199" s="145"/>
      <c r="I199" s="138"/>
      <c r="J199" s="138"/>
      <c r="K199" s="138"/>
      <c r="L199" s="188"/>
    </row>
    <row r="200" spans="1:12" x14ac:dyDescent="0.4">
      <c r="A200" s="228"/>
      <c r="B200" s="235" t="s">
        <v>88</v>
      </c>
      <c r="C200" s="50" t="s">
        <v>3</v>
      </c>
      <c r="D200" s="93">
        <v>3714</v>
      </c>
      <c r="E200" s="112">
        <v>1114</v>
      </c>
      <c r="F200" s="124">
        <v>1655</v>
      </c>
      <c r="G200" s="10">
        <v>1568</v>
      </c>
      <c r="H200" s="125">
        <v>68</v>
      </c>
      <c r="I200" s="125">
        <v>503</v>
      </c>
      <c r="J200" s="113">
        <v>270</v>
      </c>
      <c r="K200" s="114">
        <v>228</v>
      </c>
      <c r="L200" s="3">
        <f>SUM(D200:K200)</f>
        <v>9120</v>
      </c>
    </row>
    <row r="201" spans="1:12" x14ac:dyDescent="0.4">
      <c r="A201" s="228"/>
      <c r="B201" s="236"/>
      <c r="C201" s="51" t="s">
        <v>0</v>
      </c>
      <c r="D201" s="11">
        <v>2020</v>
      </c>
      <c r="E201" s="126">
        <v>709</v>
      </c>
      <c r="F201" s="88">
        <v>908</v>
      </c>
      <c r="G201" s="11">
        <v>1213</v>
      </c>
      <c r="H201" s="115">
        <v>16</v>
      </c>
      <c r="I201" s="115">
        <v>308</v>
      </c>
      <c r="J201" s="116">
        <v>173</v>
      </c>
      <c r="K201" s="117">
        <v>132</v>
      </c>
      <c r="L201" s="75">
        <f>SUM(D201:K201)</f>
        <v>5479</v>
      </c>
    </row>
    <row r="202" spans="1:12" ht="15" thickBot="1" x14ac:dyDescent="0.45">
      <c r="A202" s="228"/>
      <c r="B202" s="237"/>
      <c r="C202" s="52" t="s">
        <v>4</v>
      </c>
      <c r="D202" s="12">
        <v>0.54400000000000004</v>
      </c>
      <c r="E202" s="89">
        <v>0.63600000000000001</v>
      </c>
      <c r="F202" s="165">
        <v>0.54900000000000004</v>
      </c>
      <c r="G202" s="12">
        <v>0.77400000000000002</v>
      </c>
      <c r="H202" s="34">
        <f>H201/H200</f>
        <v>0.23529411764705882</v>
      </c>
      <c r="I202" s="34">
        <v>0.61199999999999999</v>
      </c>
      <c r="J202" s="94">
        <v>0.64</v>
      </c>
      <c r="K202" s="34">
        <v>0.57999999999999996</v>
      </c>
      <c r="L202" s="4">
        <f>L201/L200</f>
        <v>0.60076754385964914</v>
      </c>
    </row>
    <row r="203" spans="1:12" x14ac:dyDescent="0.4">
      <c r="A203" s="228"/>
      <c r="B203" s="238" t="s">
        <v>89</v>
      </c>
      <c r="C203" s="17" t="s">
        <v>3</v>
      </c>
      <c r="D203" s="8">
        <v>3912</v>
      </c>
      <c r="E203" s="112">
        <v>1194</v>
      </c>
      <c r="F203" s="158">
        <v>1792</v>
      </c>
      <c r="G203" s="22">
        <v>1700</v>
      </c>
      <c r="H203" s="112">
        <v>67</v>
      </c>
      <c r="I203" s="128">
        <v>502</v>
      </c>
      <c r="J203" s="112">
        <v>296</v>
      </c>
      <c r="K203" s="128">
        <v>177</v>
      </c>
      <c r="L203" s="60">
        <f>SUM(D203:K203)</f>
        <v>9640</v>
      </c>
    </row>
    <row r="204" spans="1:12" x14ac:dyDescent="0.4">
      <c r="A204" s="228"/>
      <c r="B204" s="236"/>
      <c r="C204" s="51" t="s">
        <v>0</v>
      </c>
      <c r="D204" s="6">
        <v>2062</v>
      </c>
      <c r="E204" s="115">
        <v>776</v>
      </c>
      <c r="F204" s="115">
        <v>947</v>
      </c>
      <c r="G204" s="11">
        <v>1305</v>
      </c>
      <c r="H204" s="115">
        <v>12</v>
      </c>
      <c r="I204" s="119">
        <v>328</v>
      </c>
      <c r="J204" s="119">
        <v>205</v>
      </c>
      <c r="K204" s="119">
        <v>94</v>
      </c>
      <c r="L204" s="139">
        <f>SUM(D204:K204)</f>
        <v>5729</v>
      </c>
    </row>
    <row r="205" spans="1:12" ht="15" thickBot="1" x14ac:dyDescent="0.45">
      <c r="A205" s="228"/>
      <c r="B205" s="236"/>
      <c r="C205" s="16" t="s">
        <v>4</v>
      </c>
      <c r="D205" s="54">
        <v>0.52700000000000002</v>
      </c>
      <c r="E205" s="34">
        <v>0.65</v>
      </c>
      <c r="F205" s="34">
        <v>0.52800000000000002</v>
      </c>
      <c r="G205" s="56">
        <v>0.76800000000000002</v>
      </c>
      <c r="H205" s="34">
        <f>H204/H203</f>
        <v>0.17910447761194029</v>
      </c>
      <c r="I205" s="131">
        <v>0.65300000000000002</v>
      </c>
      <c r="J205" s="34">
        <v>0.69</v>
      </c>
      <c r="K205" s="131">
        <v>0.53</v>
      </c>
      <c r="L205" s="4">
        <f>L204/L203</f>
        <v>0.59429460580912863</v>
      </c>
    </row>
    <row r="206" spans="1:12" x14ac:dyDescent="0.4">
      <c r="A206" s="228"/>
      <c r="B206" s="235" t="s">
        <v>90</v>
      </c>
      <c r="C206" s="50" t="s">
        <v>5</v>
      </c>
      <c r="D206" s="65">
        <v>3936</v>
      </c>
      <c r="E206" s="159">
        <v>1256</v>
      </c>
      <c r="F206" s="67">
        <v>1991</v>
      </c>
      <c r="G206" s="121">
        <v>1689</v>
      </c>
      <c r="H206" s="112">
        <v>68</v>
      </c>
      <c r="I206" s="112">
        <v>502</v>
      </c>
      <c r="J206" s="67">
        <v>340</v>
      </c>
      <c r="K206" s="112">
        <v>261</v>
      </c>
      <c r="L206" s="2">
        <f>SUM(D206:K206)</f>
        <v>10043</v>
      </c>
    </row>
    <row r="207" spans="1:12" x14ac:dyDescent="0.4">
      <c r="A207" s="228"/>
      <c r="B207" s="236"/>
      <c r="C207" s="51" t="s">
        <v>0</v>
      </c>
      <c r="D207" s="11">
        <v>2030</v>
      </c>
      <c r="E207" s="160">
        <v>878</v>
      </c>
      <c r="F207" s="68">
        <v>1055</v>
      </c>
      <c r="G207" s="123">
        <v>1280</v>
      </c>
      <c r="H207" s="115">
        <v>12</v>
      </c>
      <c r="I207" s="119">
        <v>348</v>
      </c>
      <c r="J207" s="68">
        <v>229</v>
      </c>
      <c r="K207" s="119">
        <v>140</v>
      </c>
      <c r="L207" s="75">
        <f>SUM(D207:K207)</f>
        <v>5972</v>
      </c>
    </row>
    <row r="208" spans="1:12" ht="15" thickBot="1" x14ac:dyDescent="0.45">
      <c r="A208" s="228"/>
      <c r="B208" s="237"/>
      <c r="C208" s="52" t="s">
        <v>4</v>
      </c>
      <c r="D208" s="69">
        <v>0.51600000000000001</v>
      </c>
      <c r="E208" s="161">
        <v>0.69899999999999995</v>
      </c>
      <c r="F208" s="71">
        <v>0.53</v>
      </c>
      <c r="G208" s="72">
        <v>0.75800000000000001</v>
      </c>
      <c r="H208" s="73">
        <f>H207/H206</f>
        <v>0.17647058823529413</v>
      </c>
      <c r="I208" s="73">
        <v>0.69299999999999995</v>
      </c>
      <c r="J208" s="71">
        <v>0.67</v>
      </c>
      <c r="K208" s="73">
        <v>0.54</v>
      </c>
      <c r="L208" s="76">
        <f>L207/L206</f>
        <v>0.59464303494971626</v>
      </c>
    </row>
    <row r="209" spans="1:12" x14ac:dyDescent="0.4">
      <c r="A209" s="228"/>
      <c r="B209" s="235" t="s">
        <v>91</v>
      </c>
      <c r="C209" s="50" t="s">
        <v>5</v>
      </c>
      <c r="D209" s="215">
        <v>3439</v>
      </c>
      <c r="E209" s="5">
        <v>1283</v>
      </c>
      <c r="F209" s="158">
        <v>1998</v>
      </c>
      <c r="G209" s="112">
        <v>1484</v>
      </c>
      <c r="H209" s="158">
        <v>71</v>
      </c>
      <c r="I209" s="158">
        <v>540</v>
      </c>
      <c r="J209" s="147">
        <v>434</v>
      </c>
      <c r="K209" s="158">
        <v>244</v>
      </c>
      <c r="L209" s="2">
        <f>SUM(D209:K209)</f>
        <v>9493</v>
      </c>
    </row>
    <row r="210" spans="1:12" x14ac:dyDescent="0.4">
      <c r="A210" s="228"/>
      <c r="B210" s="236"/>
      <c r="C210" s="51" t="s">
        <v>0</v>
      </c>
      <c r="D210" s="214">
        <v>1653</v>
      </c>
      <c r="E210" s="6">
        <v>805</v>
      </c>
      <c r="F210" s="115">
        <v>1001</v>
      </c>
      <c r="G210" s="115">
        <v>1146</v>
      </c>
      <c r="H210" s="115">
        <v>15</v>
      </c>
      <c r="I210" s="115">
        <v>329</v>
      </c>
      <c r="J210" s="148">
        <v>297</v>
      </c>
      <c r="K210" s="115">
        <v>135</v>
      </c>
      <c r="L210" s="75">
        <f>SUM(D210:K210)</f>
        <v>5381</v>
      </c>
    </row>
    <row r="211" spans="1:12" ht="15" thickBot="1" x14ac:dyDescent="0.45">
      <c r="A211" s="240"/>
      <c r="B211" s="237"/>
      <c r="C211" s="52" t="s">
        <v>4</v>
      </c>
      <c r="D211" s="216">
        <v>0.48099999999999998</v>
      </c>
      <c r="E211" s="7">
        <v>0.627</v>
      </c>
      <c r="F211" s="34">
        <v>0.501</v>
      </c>
      <c r="G211" s="12">
        <v>0.77200000000000002</v>
      </c>
      <c r="H211" s="34">
        <f>H210/H209</f>
        <v>0.21126760563380281</v>
      </c>
      <c r="I211" s="34">
        <v>0.60899999999999999</v>
      </c>
      <c r="J211" s="20">
        <v>0.68</v>
      </c>
      <c r="K211" s="34">
        <v>0.55000000000000004</v>
      </c>
      <c r="L211" s="4">
        <f>L210/L209</f>
        <v>0.56683872326977769</v>
      </c>
    </row>
    <row r="212" spans="1:12" x14ac:dyDescent="0.4">
      <c r="A212" s="228" t="s">
        <v>86</v>
      </c>
      <c r="B212" s="229"/>
      <c r="C212" s="41" t="s">
        <v>5</v>
      </c>
      <c r="D212" s="42">
        <f t="shared" ref="D212:L212" si="38">D197+D200+D203+D206+D209</f>
        <v>15001</v>
      </c>
      <c r="E212" s="42">
        <f t="shared" si="38"/>
        <v>4847</v>
      </c>
      <c r="F212" s="42">
        <f t="shared" si="38"/>
        <v>7436</v>
      </c>
      <c r="G212" s="42">
        <f t="shared" si="38"/>
        <v>6441</v>
      </c>
      <c r="H212" s="42">
        <f t="shared" si="38"/>
        <v>274</v>
      </c>
      <c r="I212" s="42">
        <f t="shared" si="38"/>
        <v>2047</v>
      </c>
      <c r="J212" s="42">
        <f t="shared" si="38"/>
        <v>1340</v>
      </c>
      <c r="K212" s="42">
        <f t="shared" si="38"/>
        <v>910</v>
      </c>
      <c r="L212" s="200">
        <f t="shared" si="38"/>
        <v>38296</v>
      </c>
    </row>
    <row r="213" spans="1:12" x14ac:dyDescent="0.4">
      <c r="A213" s="228"/>
      <c r="B213" s="229"/>
      <c r="C213" s="43" t="s">
        <v>0</v>
      </c>
      <c r="D213" s="44">
        <f t="shared" ref="D213:L213" si="39">D198+D201+D204+D207+D210</f>
        <v>7765</v>
      </c>
      <c r="E213" s="44">
        <f t="shared" si="39"/>
        <v>3168</v>
      </c>
      <c r="F213" s="44">
        <f t="shared" si="39"/>
        <v>3911</v>
      </c>
      <c r="G213" s="44">
        <f t="shared" si="39"/>
        <v>4944</v>
      </c>
      <c r="H213" s="44">
        <f t="shared" si="39"/>
        <v>55</v>
      </c>
      <c r="I213" s="44">
        <f t="shared" si="39"/>
        <v>1313</v>
      </c>
      <c r="J213" s="44">
        <f t="shared" si="39"/>
        <v>904</v>
      </c>
      <c r="K213" s="44">
        <f t="shared" si="39"/>
        <v>501</v>
      </c>
      <c r="L213" s="201">
        <f t="shared" si="39"/>
        <v>22561</v>
      </c>
    </row>
    <row r="214" spans="1:12" ht="15" thickBot="1" x14ac:dyDescent="0.45">
      <c r="A214" s="230"/>
      <c r="B214" s="231"/>
      <c r="C214" s="45" t="s">
        <v>4</v>
      </c>
      <c r="D214" s="46">
        <f t="shared" ref="D214" si="40">D213/D212</f>
        <v>0.51763215785614292</v>
      </c>
      <c r="E214" s="46"/>
      <c r="F214" s="46">
        <f t="shared" ref="F214:L214" si="41">F213/F212</f>
        <v>0.52595481441635283</v>
      </c>
      <c r="G214" s="46">
        <f t="shared" si="41"/>
        <v>0.7675826734979041</v>
      </c>
      <c r="H214" s="46">
        <f t="shared" si="41"/>
        <v>0.20072992700729927</v>
      </c>
      <c r="I214" s="46">
        <f t="shared" si="41"/>
        <v>0.64142647777234973</v>
      </c>
      <c r="J214" s="46">
        <f t="shared" si="41"/>
        <v>0.67462686567164176</v>
      </c>
      <c r="K214" s="46">
        <f t="shared" si="41"/>
        <v>0.55054945054945059</v>
      </c>
      <c r="L214" s="202">
        <f t="shared" si="41"/>
        <v>0.5891215792772091</v>
      </c>
    </row>
    <row r="215" spans="1:12" ht="15" thickBot="1" x14ac:dyDescent="0.45"/>
    <row r="216" spans="1:12" ht="37.799999999999997" customHeight="1" thickBot="1" x14ac:dyDescent="0.45">
      <c r="A216" s="232" t="s">
        <v>9</v>
      </c>
      <c r="B216" s="233"/>
      <c r="C216" s="38" t="s">
        <v>10</v>
      </c>
      <c r="D216" s="1" t="s">
        <v>2</v>
      </c>
      <c r="E216" s="1" t="s">
        <v>7</v>
      </c>
      <c r="F216" s="39" t="s">
        <v>8</v>
      </c>
      <c r="G216" s="40" t="s">
        <v>14</v>
      </c>
      <c r="H216" s="39" t="s">
        <v>6</v>
      </c>
      <c r="I216" s="40" t="s">
        <v>12</v>
      </c>
      <c r="J216" s="39" t="s">
        <v>13</v>
      </c>
      <c r="K216" s="98" t="s">
        <v>17</v>
      </c>
      <c r="L216" s="92" t="s">
        <v>1</v>
      </c>
    </row>
    <row r="217" spans="1:12" x14ac:dyDescent="0.4">
      <c r="A217" s="239" t="s">
        <v>92</v>
      </c>
      <c r="B217" s="235" t="s">
        <v>98</v>
      </c>
      <c r="C217" s="17" t="s">
        <v>3</v>
      </c>
      <c r="D217" s="149">
        <v>3402</v>
      </c>
      <c r="E217" s="149">
        <v>752</v>
      </c>
      <c r="F217" s="203">
        <v>1669</v>
      </c>
      <c r="G217" s="149">
        <v>1382</v>
      </c>
      <c r="H217" s="112">
        <v>66</v>
      </c>
      <c r="I217" s="149">
        <v>1100</v>
      </c>
      <c r="J217" s="203">
        <v>251</v>
      </c>
      <c r="K217" s="106">
        <v>190</v>
      </c>
      <c r="L217" s="107">
        <f>SUM(D217:K217)</f>
        <v>8812</v>
      </c>
    </row>
    <row r="218" spans="1:12" x14ac:dyDescent="0.4">
      <c r="A218" s="228"/>
      <c r="B218" s="238"/>
      <c r="C218" s="51" t="s">
        <v>0</v>
      </c>
      <c r="D218" s="108">
        <v>1710</v>
      </c>
      <c r="E218" s="108">
        <v>476</v>
      </c>
      <c r="F218" s="109">
        <v>861</v>
      </c>
      <c r="G218" s="108">
        <v>1030</v>
      </c>
      <c r="H218" s="115">
        <v>13</v>
      </c>
      <c r="I218" s="108">
        <v>625</v>
      </c>
      <c r="J218" s="109">
        <v>145</v>
      </c>
      <c r="K218" s="110">
        <v>128</v>
      </c>
      <c r="L218" s="111">
        <f>SUM(D218:K218)</f>
        <v>4988</v>
      </c>
    </row>
    <row r="219" spans="1:12" ht="15" thickBot="1" x14ac:dyDescent="0.45">
      <c r="A219" s="228"/>
      <c r="B219" s="249"/>
      <c r="C219" s="52" t="s">
        <v>4</v>
      </c>
      <c r="D219" s="102">
        <v>0.503</v>
      </c>
      <c r="E219" s="102">
        <v>0.63300000000000001</v>
      </c>
      <c r="F219" s="102">
        <v>0.51600000000000001</v>
      </c>
      <c r="G219" s="102">
        <v>0.745</v>
      </c>
      <c r="H219" s="34">
        <f>H218/H217</f>
        <v>0.19696969696969696</v>
      </c>
      <c r="I219" s="102">
        <v>0.56799999999999995</v>
      </c>
      <c r="J219" s="102">
        <v>0.56999999999999995</v>
      </c>
      <c r="K219" s="102">
        <v>0.67</v>
      </c>
      <c r="L219" s="101">
        <f>L218/L217</f>
        <v>0.56604630049931914</v>
      </c>
    </row>
    <row r="220" spans="1:12" x14ac:dyDescent="0.4">
      <c r="A220" s="228"/>
      <c r="B220" s="235" t="s">
        <v>94</v>
      </c>
      <c r="C220" s="50" t="s">
        <v>3</v>
      </c>
      <c r="D220" s="93">
        <v>3173</v>
      </c>
      <c r="E220" s="112">
        <v>1366</v>
      </c>
      <c r="F220" s="124">
        <v>1792</v>
      </c>
      <c r="G220" s="10">
        <v>1641</v>
      </c>
      <c r="H220" s="125">
        <v>60</v>
      </c>
      <c r="I220" s="125">
        <v>656</v>
      </c>
      <c r="J220" s="113">
        <v>353</v>
      </c>
      <c r="K220" s="114">
        <v>191</v>
      </c>
      <c r="L220" s="3">
        <f>SUM(D220:K220)</f>
        <v>9232</v>
      </c>
    </row>
    <row r="221" spans="1:12" x14ac:dyDescent="0.4">
      <c r="A221" s="228"/>
      <c r="B221" s="236"/>
      <c r="C221" s="51" t="s">
        <v>0</v>
      </c>
      <c r="D221" s="11">
        <v>1731</v>
      </c>
      <c r="E221" s="126">
        <v>1003</v>
      </c>
      <c r="F221" s="88">
        <v>964</v>
      </c>
      <c r="G221" s="11">
        <v>1255</v>
      </c>
      <c r="H221" s="115">
        <v>12</v>
      </c>
      <c r="I221" s="115">
        <v>432</v>
      </c>
      <c r="J221" s="116">
        <v>223</v>
      </c>
      <c r="K221" s="117">
        <v>108</v>
      </c>
      <c r="L221" s="75">
        <f>SUM(D221:K221)</f>
        <v>5728</v>
      </c>
    </row>
    <row r="222" spans="1:12" ht="15" thickBot="1" x14ac:dyDescent="0.45">
      <c r="A222" s="228"/>
      <c r="B222" s="237"/>
      <c r="C222" s="52" t="s">
        <v>4</v>
      </c>
      <c r="D222" s="12">
        <v>0.54600000000000004</v>
      </c>
      <c r="E222" s="89">
        <v>0.73399999999999999</v>
      </c>
      <c r="F222" s="165">
        <v>0.53800000000000003</v>
      </c>
      <c r="G222" s="12">
        <v>0.76500000000000001</v>
      </c>
      <c r="H222" s="34">
        <f>H221/H220</f>
        <v>0.2</v>
      </c>
      <c r="I222" s="34">
        <v>0.65900000000000003</v>
      </c>
      <c r="J222" s="94">
        <v>0.63</v>
      </c>
      <c r="K222" s="34">
        <v>0.56999999999999995</v>
      </c>
      <c r="L222" s="4">
        <f>L221/L220</f>
        <v>0.62045060658578854</v>
      </c>
    </row>
    <row r="223" spans="1:12" x14ac:dyDescent="0.4">
      <c r="A223" s="228"/>
      <c r="B223" s="238" t="s">
        <v>95</v>
      </c>
      <c r="C223" s="17" t="s">
        <v>3</v>
      </c>
      <c r="D223" s="8">
        <v>3051</v>
      </c>
      <c r="E223" s="112">
        <v>1368</v>
      </c>
      <c r="F223" s="158">
        <v>1856</v>
      </c>
      <c r="G223" s="22">
        <v>1619</v>
      </c>
      <c r="H223" s="112">
        <v>55</v>
      </c>
      <c r="I223" s="128">
        <v>674</v>
      </c>
      <c r="J223" s="112">
        <v>364</v>
      </c>
      <c r="K223" s="128">
        <v>222</v>
      </c>
      <c r="L223" s="60">
        <f>SUM(D223:K223)</f>
        <v>9209</v>
      </c>
    </row>
    <row r="224" spans="1:12" x14ac:dyDescent="0.4">
      <c r="A224" s="228"/>
      <c r="B224" s="236"/>
      <c r="C224" s="51" t="s">
        <v>0</v>
      </c>
      <c r="D224" s="6">
        <v>1633</v>
      </c>
      <c r="E224" s="115">
        <v>972</v>
      </c>
      <c r="F224" s="115">
        <v>1042</v>
      </c>
      <c r="G224" s="11">
        <v>1155</v>
      </c>
      <c r="H224" s="115">
        <v>14</v>
      </c>
      <c r="I224" s="119">
        <v>413</v>
      </c>
      <c r="J224" s="119">
        <v>262</v>
      </c>
      <c r="K224" s="119">
        <v>109</v>
      </c>
      <c r="L224" s="139">
        <f>SUM(D224:K224)</f>
        <v>5600</v>
      </c>
    </row>
    <row r="225" spans="1:12" ht="15" thickBot="1" x14ac:dyDescent="0.45">
      <c r="A225" s="228"/>
      <c r="B225" s="236"/>
      <c r="C225" s="16" t="s">
        <v>4</v>
      </c>
      <c r="D225" s="54">
        <v>0.53500000000000003</v>
      </c>
      <c r="E225" s="34">
        <v>0.71099999999999997</v>
      </c>
      <c r="F225" s="34">
        <v>0.56100000000000005</v>
      </c>
      <c r="G225" s="56">
        <v>0.71299999999999997</v>
      </c>
      <c r="H225" s="34">
        <f>H224/H223</f>
        <v>0.25454545454545452</v>
      </c>
      <c r="I225" s="131">
        <v>0.61299999999999999</v>
      </c>
      <c r="J225" s="34">
        <v>0.71</v>
      </c>
      <c r="K225" s="131">
        <v>0.49</v>
      </c>
      <c r="L225" s="4">
        <f>L224/L223</f>
        <v>0.60810077098490611</v>
      </c>
    </row>
    <row r="226" spans="1:12" x14ac:dyDescent="0.4">
      <c r="A226" s="228"/>
      <c r="B226" s="235" t="s">
        <v>96</v>
      </c>
      <c r="C226" s="50" t="s">
        <v>5</v>
      </c>
      <c r="D226" s="65">
        <v>2631</v>
      </c>
      <c r="E226" s="159">
        <v>1340</v>
      </c>
      <c r="F226" s="67">
        <v>1751</v>
      </c>
      <c r="G226" s="121">
        <v>1362</v>
      </c>
      <c r="H226" s="112">
        <v>55</v>
      </c>
      <c r="I226" s="112">
        <v>547</v>
      </c>
      <c r="J226" s="67">
        <v>291</v>
      </c>
      <c r="K226" s="112">
        <v>150</v>
      </c>
      <c r="L226" s="2">
        <f>SUM(D226:K226)</f>
        <v>8127</v>
      </c>
    </row>
    <row r="227" spans="1:12" x14ac:dyDescent="0.4">
      <c r="A227" s="228"/>
      <c r="B227" s="236"/>
      <c r="C227" s="51" t="s">
        <v>0</v>
      </c>
      <c r="D227" s="11">
        <v>1352</v>
      </c>
      <c r="E227" s="160">
        <v>925</v>
      </c>
      <c r="F227" s="68">
        <v>929</v>
      </c>
      <c r="G227" s="123">
        <v>936</v>
      </c>
      <c r="H227" s="115">
        <v>18</v>
      </c>
      <c r="I227" s="119">
        <v>321</v>
      </c>
      <c r="J227" s="68">
        <v>219</v>
      </c>
      <c r="K227" s="119">
        <v>82</v>
      </c>
      <c r="L227" s="75">
        <f>SUM(D227:K227)</f>
        <v>4782</v>
      </c>
    </row>
    <row r="228" spans="1:12" ht="15" thickBot="1" x14ac:dyDescent="0.45">
      <c r="A228" s="228"/>
      <c r="B228" s="237"/>
      <c r="C228" s="52" t="s">
        <v>4</v>
      </c>
      <c r="D228" s="69">
        <v>0.51400000000000001</v>
      </c>
      <c r="E228" s="161">
        <v>0.69</v>
      </c>
      <c r="F228" s="71">
        <v>0.53100000000000003</v>
      </c>
      <c r="G228" s="72">
        <v>0.68700000000000006</v>
      </c>
      <c r="H228" s="73">
        <f>H227/H226</f>
        <v>0.32727272727272727</v>
      </c>
      <c r="I228" s="73">
        <v>0.58699999999999997</v>
      </c>
      <c r="J228" s="71">
        <v>0.75</v>
      </c>
      <c r="K228" s="73">
        <v>0.55000000000000004</v>
      </c>
      <c r="L228" s="76">
        <f>L227/L226</f>
        <v>0.58840900701365817</v>
      </c>
    </row>
    <row r="229" spans="1:12" x14ac:dyDescent="0.4">
      <c r="A229" s="228"/>
      <c r="B229" s="235" t="s">
        <v>97</v>
      </c>
      <c r="C229" s="50" t="s">
        <v>5</v>
      </c>
      <c r="D229" s="5">
        <v>565</v>
      </c>
      <c r="E229" s="5">
        <v>852</v>
      </c>
      <c r="F229" s="140"/>
      <c r="G229" s="112">
        <v>337</v>
      </c>
      <c r="H229" s="140"/>
      <c r="I229" s="158">
        <v>301</v>
      </c>
      <c r="J229" s="147">
        <v>155</v>
      </c>
      <c r="K229" s="158">
        <v>47</v>
      </c>
      <c r="L229" s="2">
        <f>SUM(D229:K229)</f>
        <v>2257</v>
      </c>
    </row>
    <row r="230" spans="1:12" x14ac:dyDescent="0.4">
      <c r="A230" s="228"/>
      <c r="B230" s="236"/>
      <c r="C230" s="51" t="s">
        <v>0</v>
      </c>
      <c r="D230" s="6">
        <v>345</v>
      </c>
      <c r="E230" s="6">
        <v>504</v>
      </c>
      <c r="F230" s="142"/>
      <c r="G230" s="115">
        <v>283</v>
      </c>
      <c r="H230" s="142"/>
      <c r="I230" s="115">
        <v>184</v>
      </c>
      <c r="J230" s="148">
        <v>114</v>
      </c>
      <c r="K230" s="115">
        <v>12</v>
      </c>
      <c r="L230" s="75">
        <f>SUM(D230:K230)</f>
        <v>1442</v>
      </c>
    </row>
    <row r="231" spans="1:12" ht="15" thickBot="1" x14ac:dyDescent="0.45">
      <c r="A231" s="240"/>
      <c r="B231" s="237"/>
      <c r="C231" s="52" t="s">
        <v>4</v>
      </c>
      <c r="D231" s="7">
        <v>0.61099999999999999</v>
      </c>
      <c r="E231" s="7">
        <v>0.59199999999999997</v>
      </c>
      <c r="F231" s="145"/>
      <c r="G231" s="12">
        <v>0.84</v>
      </c>
      <c r="H231" s="145"/>
      <c r="I231" s="34">
        <v>0.61099999999999999</v>
      </c>
      <c r="J231" s="20">
        <v>0.73</v>
      </c>
      <c r="K231" s="34">
        <v>0.26</v>
      </c>
      <c r="L231" s="4">
        <f>L230/L229</f>
        <v>0.63890119627824549</v>
      </c>
    </row>
    <row r="232" spans="1:12" x14ac:dyDescent="0.4">
      <c r="A232" s="228" t="s">
        <v>93</v>
      </c>
      <c r="B232" s="229"/>
      <c r="C232" s="41" t="s">
        <v>5</v>
      </c>
      <c r="D232" s="42">
        <f t="shared" ref="D232:L232" si="42">D217+D220+D223+D226+D229</f>
        <v>12822</v>
      </c>
      <c r="E232" s="42">
        <f t="shared" si="42"/>
        <v>5678</v>
      </c>
      <c r="F232" s="42">
        <f t="shared" si="42"/>
        <v>7068</v>
      </c>
      <c r="G232" s="42">
        <f t="shared" si="42"/>
        <v>6341</v>
      </c>
      <c r="H232" s="42">
        <f t="shared" si="42"/>
        <v>236</v>
      </c>
      <c r="I232" s="42">
        <f t="shared" si="42"/>
        <v>3278</v>
      </c>
      <c r="J232" s="42">
        <f t="shared" si="42"/>
        <v>1414</v>
      </c>
      <c r="K232" s="42">
        <f t="shared" si="42"/>
        <v>800</v>
      </c>
      <c r="L232" s="42">
        <f t="shared" si="42"/>
        <v>37637</v>
      </c>
    </row>
    <row r="233" spans="1:12" x14ac:dyDescent="0.4">
      <c r="A233" s="228"/>
      <c r="B233" s="229"/>
      <c r="C233" s="43" t="s">
        <v>0</v>
      </c>
      <c r="D233" s="44">
        <f t="shared" ref="D233:L233" si="43">D218+D221+D224+D227+D230</f>
        <v>6771</v>
      </c>
      <c r="E233" s="44">
        <f t="shared" si="43"/>
        <v>3880</v>
      </c>
      <c r="F233" s="44">
        <f t="shared" si="43"/>
        <v>3796</v>
      </c>
      <c r="G233" s="44">
        <f t="shared" si="43"/>
        <v>4659</v>
      </c>
      <c r="H233" s="44">
        <f t="shared" si="43"/>
        <v>57</v>
      </c>
      <c r="I233" s="44">
        <f t="shared" si="43"/>
        <v>1975</v>
      </c>
      <c r="J233" s="44">
        <f t="shared" si="43"/>
        <v>963</v>
      </c>
      <c r="K233" s="44">
        <f t="shared" si="43"/>
        <v>439</v>
      </c>
      <c r="L233" s="44">
        <f t="shared" si="43"/>
        <v>22540</v>
      </c>
    </row>
    <row r="234" spans="1:12" ht="15" thickBot="1" x14ac:dyDescent="0.45">
      <c r="A234" s="230"/>
      <c r="B234" s="231"/>
      <c r="C234" s="45" t="s">
        <v>4</v>
      </c>
      <c r="D234" s="46">
        <f t="shared" ref="D234:E234" si="44">D233/D232</f>
        <v>0.52807674309780062</v>
      </c>
      <c r="E234" s="46">
        <f t="shared" si="44"/>
        <v>0.6833392039450511</v>
      </c>
      <c r="F234" s="46">
        <f t="shared" ref="F234:L234" si="45">F233/F232</f>
        <v>0.53706847764572718</v>
      </c>
      <c r="G234" s="46">
        <f t="shared" si="45"/>
        <v>0.73474215423434786</v>
      </c>
      <c r="H234" s="46">
        <f t="shared" si="45"/>
        <v>0.24152542372881355</v>
      </c>
      <c r="I234" s="46">
        <f t="shared" si="45"/>
        <v>0.60250152532031731</v>
      </c>
      <c r="J234" s="46">
        <f t="shared" si="45"/>
        <v>0.68104667609618108</v>
      </c>
      <c r="K234" s="46">
        <f t="shared" si="45"/>
        <v>0.54874999999999996</v>
      </c>
      <c r="L234" s="46">
        <f t="shared" si="45"/>
        <v>0.59887876291946751</v>
      </c>
    </row>
    <row r="235" spans="1:12" ht="15" thickBot="1" x14ac:dyDescent="0.45"/>
    <row r="236" spans="1:12" ht="25.8" thickBot="1" x14ac:dyDescent="0.45">
      <c r="A236" s="232" t="s">
        <v>9</v>
      </c>
      <c r="B236" s="233"/>
      <c r="C236" s="38" t="s">
        <v>10</v>
      </c>
      <c r="D236" s="1" t="s">
        <v>2</v>
      </c>
      <c r="E236" s="1" t="s">
        <v>7</v>
      </c>
      <c r="F236" s="39" t="s">
        <v>8</v>
      </c>
      <c r="G236" s="40" t="s">
        <v>14</v>
      </c>
      <c r="H236" s="39" t="s">
        <v>6</v>
      </c>
      <c r="I236" s="40" t="s">
        <v>12</v>
      </c>
      <c r="J236" s="39" t="s">
        <v>13</v>
      </c>
      <c r="K236" s="98" t="s">
        <v>17</v>
      </c>
      <c r="L236" s="92" t="s">
        <v>1</v>
      </c>
    </row>
    <row r="237" spans="1:12" ht="14.4" customHeight="1" x14ac:dyDescent="0.4">
      <c r="A237" s="239" t="s">
        <v>99</v>
      </c>
      <c r="B237" s="235" t="s">
        <v>100</v>
      </c>
      <c r="C237" s="17" t="s">
        <v>3</v>
      </c>
      <c r="D237" s="149">
        <v>1631</v>
      </c>
      <c r="E237" s="136"/>
      <c r="F237" s="149">
        <v>1410</v>
      </c>
      <c r="G237" s="149">
        <v>921</v>
      </c>
      <c r="H237" s="112">
        <v>45</v>
      </c>
      <c r="I237" s="149">
        <v>198</v>
      </c>
      <c r="J237" s="203">
        <v>90</v>
      </c>
      <c r="K237" s="106">
        <v>56</v>
      </c>
      <c r="L237" s="107">
        <f>SUM(D237:K237)</f>
        <v>4351</v>
      </c>
    </row>
    <row r="238" spans="1:12" x14ac:dyDescent="0.4">
      <c r="A238" s="228"/>
      <c r="B238" s="238"/>
      <c r="C238" s="51" t="s">
        <v>0</v>
      </c>
      <c r="D238" s="108">
        <v>914</v>
      </c>
      <c r="E238" s="137"/>
      <c r="F238" s="108">
        <v>703</v>
      </c>
      <c r="G238" s="108">
        <v>681</v>
      </c>
      <c r="H238" s="115">
        <v>10</v>
      </c>
      <c r="I238" s="108">
        <v>127</v>
      </c>
      <c r="J238" s="109">
        <v>68</v>
      </c>
      <c r="K238" s="110">
        <v>34</v>
      </c>
      <c r="L238" s="111">
        <f>SUM(D238:K238)</f>
        <v>2537</v>
      </c>
    </row>
    <row r="239" spans="1:12" ht="15" thickBot="1" x14ac:dyDescent="0.45">
      <c r="A239" s="228"/>
      <c r="B239" s="249"/>
      <c r="C239" s="52" t="s">
        <v>4</v>
      </c>
      <c r="D239" s="102">
        <v>0.56000000000000005</v>
      </c>
      <c r="E239" s="138"/>
      <c r="F239" s="102">
        <v>0.499</v>
      </c>
      <c r="G239" s="102">
        <v>0.73899999999999999</v>
      </c>
      <c r="H239" s="34">
        <f>H238/H237</f>
        <v>0.22222222222222221</v>
      </c>
      <c r="I239" s="102" t="s">
        <v>105</v>
      </c>
      <c r="J239" s="102">
        <v>0.75</v>
      </c>
      <c r="K239" s="102">
        <v>0.61</v>
      </c>
      <c r="L239" s="101">
        <f>L238/L237</f>
        <v>0.58308434842564927</v>
      </c>
    </row>
    <row r="240" spans="1:12" x14ac:dyDescent="0.4">
      <c r="A240" s="228"/>
      <c r="B240" s="235" t="s">
        <v>101</v>
      </c>
      <c r="C240" s="50" t="s">
        <v>3</v>
      </c>
      <c r="D240" s="93">
        <v>3636</v>
      </c>
      <c r="E240" s="112">
        <v>801</v>
      </c>
      <c r="F240" s="124">
        <v>1761</v>
      </c>
      <c r="G240" s="10">
        <v>1644</v>
      </c>
      <c r="H240" s="125">
        <v>40</v>
      </c>
      <c r="I240" s="125">
        <v>761</v>
      </c>
      <c r="J240" s="113">
        <v>320</v>
      </c>
      <c r="K240" s="114">
        <v>268</v>
      </c>
      <c r="L240" s="3">
        <f>SUM(D240:K240)</f>
        <v>9231</v>
      </c>
    </row>
    <row r="241" spans="1:12" x14ac:dyDescent="0.4">
      <c r="A241" s="228"/>
      <c r="B241" s="236"/>
      <c r="C241" s="51" t="s">
        <v>0</v>
      </c>
      <c r="D241" s="11">
        <v>2112</v>
      </c>
      <c r="E241" s="126">
        <v>542</v>
      </c>
      <c r="F241" s="88">
        <v>1026</v>
      </c>
      <c r="G241" s="11">
        <v>1329</v>
      </c>
      <c r="H241" s="115">
        <v>9</v>
      </c>
      <c r="I241" s="115">
        <v>506</v>
      </c>
      <c r="J241" s="116">
        <v>211</v>
      </c>
      <c r="K241" s="117">
        <v>129</v>
      </c>
      <c r="L241" s="75">
        <f>SUM(D241:K241)</f>
        <v>5864</v>
      </c>
    </row>
    <row r="242" spans="1:12" ht="15" thickBot="1" x14ac:dyDescent="0.45">
      <c r="A242" s="228"/>
      <c r="B242" s="237"/>
      <c r="C242" s="52" t="s">
        <v>4</v>
      </c>
      <c r="D242" s="12">
        <v>0.60799999999999998</v>
      </c>
      <c r="E242" s="89">
        <v>0.67700000000000005</v>
      </c>
      <c r="F242" s="165">
        <v>0.58199999999999996</v>
      </c>
      <c r="G242" s="12">
        <v>0.80800000000000005</v>
      </c>
      <c r="H242" s="34">
        <f>H241/H240</f>
        <v>0.22500000000000001</v>
      </c>
      <c r="I242" s="34">
        <v>0.66500000000000004</v>
      </c>
      <c r="J242" s="94">
        <v>0.65</v>
      </c>
      <c r="K242" s="34">
        <v>0.48</v>
      </c>
      <c r="L242" s="4">
        <f>L241/L240</f>
        <v>0.63525078539703173</v>
      </c>
    </row>
    <row r="243" spans="1:12" x14ac:dyDescent="0.4">
      <c r="A243" s="228"/>
      <c r="B243" s="238" t="s">
        <v>102</v>
      </c>
      <c r="C243" s="17" t="s">
        <v>3</v>
      </c>
      <c r="D243" s="8">
        <v>3414</v>
      </c>
      <c r="E243" s="112">
        <v>832</v>
      </c>
      <c r="F243" s="158">
        <v>2060</v>
      </c>
      <c r="G243" s="22">
        <v>1419</v>
      </c>
      <c r="H243" s="112">
        <v>66</v>
      </c>
      <c r="I243" s="128">
        <v>673</v>
      </c>
      <c r="J243" s="112">
        <v>364</v>
      </c>
      <c r="K243" s="128">
        <v>266</v>
      </c>
      <c r="L243" s="60">
        <f>SUM(D243:K243)</f>
        <v>9094</v>
      </c>
    </row>
    <row r="244" spans="1:12" x14ac:dyDescent="0.4">
      <c r="A244" s="228"/>
      <c r="B244" s="236"/>
      <c r="C244" s="51" t="s">
        <v>0</v>
      </c>
      <c r="D244" s="6">
        <v>1997</v>
      </c>
      <c r="E244" s="115">
        <v>586</v>
      </c>
      <c r="F244" s="115">
        <v>1242</v>
      </c>
      <c r="G244" s="11">
        <v>1106</v>
      </c>
      <c r="H244" s="115">
        <v>24</v>
      </c>
      <c r="I244" s="119">
        <v>461</v>
      </c>
      <c r="J244" s="119">
        <v>276</v>
      </c>
      <c r="K244" s="119">
        <v>161</v>
      </c>
      <c r="L244" s="139">
        <f>SUM(D244:K244)</f>
        <v>5853</v>
      </c>
    </row>
    <row r="245" spans="1:12" ht="15" thickBot="1" x14ac:dyDescent="0.45">
      <c r="A245" s="228"/>
      <c r="B245" s="236"/>
      <c r="C245" s="16" t="s">
        <v>4</v>
      </c>
      <c r="D245" s="54">
        <v>0.58499999999999996</v>
      </c>
      <c r="E245" s="34">
        <v>0.70399999999999996</v>
      </c>
      <c r="F245" s="34">
        <v>0.6</v>
      </c>
      <c r="G245" s="56">
        <v>0.77900000000000003</v>
      </c>
      <c r="H245" s="34">
        <f>H244/H243</f>
        <v>0.36363636363636365</v>
      </c>
      <c r="I245" s="131">
        <v>0.68500000000000005</v>
      </c>
      <c r="J245" s="34">
        <v>0.75</v>
      </c>
      <c r="K245" s="131">
        <v>0.61</v>
      </c>
      <c r="L245" s="4">
        <f>L244/L243</f>
        <v>0.64361117220145148</v>
      </c>
    </row>
    <row r="246" spans="1:12" x14ac:dyDescent="0.4">
      <c r="A246" s="228"/>
      <c r="B246" s="235" t="s">
        <v>103</v>
      </c>
      <c r="C246" s="50" t="s">
        <v>5</v>
      </c>
      <c r="D246" s="65">
        <v>3539</v>
      </c>
      <c r="E246" s="159">
        <v>930</v>
      </c>
      <c r="F246" s="67">
        <v>1913</v>
      </c>
      <c r="G246" s="121">
        <v>1493</v>
      </c>
      <c r="H246" s="112">
        <v>60</v>
      </c>
      <c r="I246" s="112">
        <v>655</v>
      </c>
      <c r="J246" s="67">
        <v>420</v>
      </c>
      <c r="K246" s="112">
        <v>371</v>
      </c>
      <c r="L246" s="60">
        <f>SUM(D246:K246)</f>
        <v>9381</v>
      </c>
    </row>
    <row r="247" spans="1:12" x14ac:dyDescent="0.4">
      <c r="A247" s="228"/>
      <c r="B247" s="236"/>
      <c r="C247" s="51" t="s">
        <v>0</v>
      </c>
      <c r="D247" s="11">
        <v>1881</v>
      </c>
      <c r="E247" s="160">
        <v>599</v>
      </c>
      <c r="F247" s="68">
        <v>1139</v>
      </c>
      <c r="G247" s="123">
        <v>1143</v>
      </c>
      <c r="H247" s="115">
        <v>30</v>
      </c>
      <c r="I247" s="119">
        <v>421</v>
      </c>
      <c r="J247" s="68">
        <v>266</v>
      </c>
      <c r="K247" s="119">
        <v>203</v>
      </c>
      <c r="L247" s="139">
        <f>SUM(D247:K247)</f>
        <v>5682</v>
      </c>
    </row>
    <row r="248" spans="1:12" ht="15" thickBot="1" x14ac:dyDescent="0.45">
      <c r="A248" s="228"/>
      <c r="B248" s="237"/>
      <c r="C248" s="52" t="s">
        <v>4</v>
      </c>
      <c r="D248" s="69">
        <v>0.53200000000000003</v>
      </c>
      <c r="E248" s="161">
        <v>0.64400000000000002</v>
      </c>
      <c r="F248" s="71">
        <f>F247/F246</f>
        <v>0.59539989545216931</v>
      </c>
      <c r="G248" s="72">
        <v>0.76600000000000001</v>
      </c>
      <c r="H248" s="73">
        <f>H247/H246</f>
        <v>0.5</v>
      </c>
      <c r="I248" s="73">
        <v>0.64300000000000002</v>
      </c>
      <c r="J248" s="71">
        <v>0.63</v>
      </c>
      <c r="K248" s="73">
        <v>0.55000000000000004</v>
      </c>
      <c r="L248" s="4">
        <f>L247/L246</f>
        <v>0.6056923568915894</v>
      </c>
    </row>
    <row r="249" spans="1:12" x14ac:dyDescent="0.4">
      <c r="A249" s="228"/>
      <c r="B249" s="235" t="s">
        <v>106</v>
      </c>
      <c r="C249" s="50" t="s">
        <v>5</v>
      </c>
      <c r="D249" s="204"/>
      <c r="E249" s="204"/>
      <c r="F249" s="140"/>
      <c r="G249" s="140"/>
      <c r="H249" s="140"/>
      <c r="I249" s="112">
        <v>134</v>
      </c>
      <c r="J249" s="141"/>
      <c r="K249" s="158">
        <v>72</v>
      </c>
      <c r="L249" s="60">
        <f>SUM(D249:K249)</f>
        <v>206</v>
      </c>
    </row>
    <row r="250" spans="1:12" x14ac:dyDescent="0.4">
      <c r="A250" s="228"/>
      <c r="B250" s="236"/>
      <c r="C250" s="51" t="s">
        <v>0</v>
      </c>
      <c r="D250" s="205"/>
      <c r="E250" s="205"/>
      <c r="F250" s="142"/>
      <c r="G250" s="142"/>
      <c r="H250" s="142"/>
      <c r="I250" s="115">
        <v>72</v>
      </c>
      <c r="J250" s="144"/>
      <c r="K250" s="115">
        <v>45</v>
      </c>
      <c r="L250" s="139">
        <f>SUM(D250:K250)</f>
        <v>117</v>
      </c>
    </row>
    <row r="251" spans="1:12" ht="15" thickBot="1" x14ac:dyDescent="0.45">
      <c r="A251" s="240"/>
      <c r="B251" s="237"/>
      <c r="C251" s="52" t="s">
        <v>4</v>
      </c>
      <c r="D251" s="206"/>
      <c r="E251" s="206"/>
      <c r="F251" s="145"/>
      <c r="G251" s="207"/>
      <c r="H251" s="145"/>
      <c r="I251" s="34">
        <v>0.53700000000000003</v>
      </c>
      <c r="J251" s="146"/>
      <c r="K251" s="34">
        <v>0.63</v>
      </c>
      <c r="L251" s="4">
        <f>L250/L249</f>
        <v>0.56796116504854366</v>
      </c>
    </row>
    <row r="252" spans="1:12" x14ac:dyDescent="0.4">
      <c r="A252" s="228" t="s">
        <v>104</v>
      </c>
      <c r="B252" s="229"/>
      <c r="C252" s="41" t="s">
        <v>5</v>
      </c>
      <c r="D252" s="42">
        <f t="shared" ref="D252:L252" si="46">D237+D240+D243+D246+D249</f>
        <v>12220</v>
      </c>
      <c r="E252" s="42">
        <f t="shared" si="46"/>
        <v>2563</v>
      </c>
      <c r="F252" s="42">
        <f t="shared" si="46"/>
        <v>7144</v>
      </c>
      <c r="G252" s="42">
        <f t="shared" si="46"/>
        <v>5477</v>
      </c>
      <c r="H252" s="42">
        <f t="shared" si="46"/>
        <v>211</v>
      </c>
      <c r="I252" s="42">
        <f t="shared" si="46"/>
        <v>2421</v>
      </c>
      <c r="J252" s="42">
        <f t="shared" si="46"/>
        <v>1194</v>
      </c>
      <c r="K252" s="42">
        <f t="shared" si="46"/>
        <v>1033</v>
      </c>
      <c r="L252" s="42">
        <f t="shared" si="46"/>
        <v>32263</v>
      </c>
    </row>
    <row r="253" spans="1:12" x14ac:dyDescent="0.4">
      <c r="A253" s="228"/>
      <c r="B253" s="229"/>
      <c r="C253" s="43" t="s">
        <v>0</v>
      </c>
      <c r="D253" s="44">
        <f t="shared" ref="D253:L253" si="47">D238+D241+D244+D247+D250</f>
        <v>6904</v>
      </c>
      <c r="E253" s="44">
        <f t="shared" si="47"/>
        <v>1727</v>
      </c>
      <c r="F253" s="44">
        <f t="shared" si="47"/>
        <v>4110</v>
      </c>
      <c r="G253" s="44">
        <f t="shared" si="47"/>
        <v>4259</v>
      </c>
      <c r="H253" s="44">
        <f t="shared" si="47"/>
        <v>73</v>
      </c>
      <c r="I253" s="44">
        <f t="shared" si="47"/>
        <v>1587</v>
      </c>
      <c r="J253" s="44">
        <f t="shared" si="47"/>
        <v>821</v>
      </c>
      <c r="K253" s="44">
        <f t="shared" si="47"/>
        <v>572</v>
      </c>
      <c r="L253" s="44">
        <f t="shared" si="47"/>
        <v>20053</v>
      </c>
    </row>
    <row r="254" spans="1:12" ht="15" thickBot="1" x14ac:dyDescent="0.45">
      <c r="A254" s="230"/>
      <c r="B254" s="231"/>
      <c r="C254" s="45" t="s">
        <v>4</v>
      </c>
      <c r="D254" s="46">
        <f t="shared" ref="D254:L254" si="48">D253/D252</f>
        <v>0.56497545008183303</v>
      </c>
      <c r="E254" s="46">
        <f t="shared" si="48"/>
        <v>0.67381974248927035</v>
      </c>
      <c r="F254" s="46">
        <f t="shared" si="48"/>
        <v>0.57530795072788354</v>
      </c>
      <c r="G254" s="46">
        <f t="shared" si="48"/>
        <v>0.7776154829286106</v>
      </c>
      <c r="H254" s="46">
        <f t="shared" si="48"/>
        <v>0.34597156398104267</v>
      </c>
      <c r="I254" s="46">
        <f t="shared" si="48"/>
        <v>0.65551425030978938</v>
      </c>
      <c r="J254" s="46">
        <f t="shared" si="48"/>
        <v>0.68760469011725289</v>
      </c>
      <c r="K254" s="46">
        <f t="shared" si="48"/>
        <v>0.55372700871248792</v>
      </c>
      <c r="L254" s="46">
        <f t="shared" si="48"/>
        <v>0.62154790317081487</v>
      </c>
    </row>
    <row r="255" spans="1:12" ht="15" thickBot="1" x14ac:dyDescent="0.45"/>
    <row r="256" spans="1:12" ht="25.8" thickBot="1" x14ac:dyDescent="0.45">
      <c r="A256" s="232" t="s">
        <v>9</v>
      </c>
      <c r="B256" s="233"/>
      <c r="C256" s="38" t="s">
        <v>10</v>
      </c>
      <c r="D256" s="1" t="s">
        <v>2</v>
      </c>
      <c r="E256" s="1" t="s">
        <v>7</v>
      </c>
      <c r="F256" s="39" t="s">
        <v>8</v>
      </c>
      <c r="G256" s="40" t="s">
        <v>14</v>
      </c>
      <c r="H256" s="39" t="s">
        <v>6</v>
      </c>
      <c r="I256" s="40" t="s">
        <v>12</v>
      </c>
      <c r="J256" s="39" t="s">
        <v>13</v>
      </c>
      <c r="K256" s="98" t="s">
        <v>17</v>
      </c>
      <c r="L256" s="92" t="s">
        <v>1</v>
      </c>
    </row>
    <row r="257" spans="1:12" x14ac:dyDescent="0.4">
      <c r="A257" s="239" t="s">
        <v>107</v>
      </c>
      <c r="B257" s="235" t="s">
        <v>110</v>
      </c>
      <c r="C257" s="17" t="s">
        <v>3</v>
      </c>
      <c r="D257" s="149">
        <v>4054</v>
      </c>
      <c r="E257" s="149">
        <v>933</v>
      </c>
      <c r="F257" s="149">
        <v>2178</v>
      </c>
      <c r="G257" s="149">
        <v>1691</v>
      </c>
      <c r="H257" s="112">
        <v>40</v>
      </c>
      <c r="I257" s="149">
        <v>629</v>
      </c>
      <c r="J257" s="203">
        <v>275</v>
      </c>
      <c r="K257" s="106">
        <v>213</v>
      </c>
      <c r="L257" s="107">
        <f>SUM(D257:K257)</f>
        <v>10013</v>
      </c>
    </row>
    <row r="258" spans="1:12" x14ac:dyDescent="0.4">
      <c r="A258" s="228"/>
      <c r="B258" s="238"/>
      <c r="C258" s="51" t="s">
        <v>0</v>
      </c>
      <c r="D258" s="108">
        <v>2628</v>
      </c>
      <c r="E258" s="108">
        <v>639</v>
      </c>
      <c r="F258" s="108">
        <v>1405</v>
      </c>
      <c r="G258" s="108">
        <v>1431</v>
      </c>
      <c r="H258" s="115">
        <v>16</v>
      </c>
      <c r="I258" s="108">
        <v>356</v>
      </c>
      <c r="J258" s="109">
        <v>187</v>
      </c>
      <c r="K258" s="110">
        <v>111</v>
      </c>
      <c r="L258" s="111">
        <f>SUM(D258:K258)</f>
        <v>6773</v>
      </c>
    </row>
    <row r="259" spans="1:12" ht="15" thickBot="1" x14ac:dyDescent="0.45">
      <c r="A259" s="228"/>
      <c r="B259" s="249"/>
      <c r="C259" s="52" t="s">
        <v>4</v>
      </c>
      <c r="D259" s="102">
        <v>0.64800000000000002</v>
      </c>
      <c r="E259" s="102">
        <v>0.68500000000000005</v>
      </c>
      <c r="F259" s="102">
        <v>0.64500000000000002</v>
      </c>
      <c r="G259" s="102">
        <v>0.84599999999999997</v>
      </c>
      <c r="H259" s="34">
        <f>H258/H257</f>
        <v>0.4</v>
      </c>
      <c r="I259" s="102">
        <v>0.56599999999999995</v>
      </c>
      <c r="J259" s="102">
        <v>0.68</v>
      </c>
      <c r="K259" s="102">
        <v>0.52</v>
      </c>
      <c r="L259" s="101">
        <f>L258/L257</f>
        <v>0.67642065315090383</v>
      </c>
    </row>
    <row r="260" spans="1:12" x14ac:dyDescent="0.4">
      <c r="A260" s="228"/>
      <c r="B260" s="235" t="s">
        <v>108</v>
      </c>
      <c r="C260" s="50" t="s">
        <v>3</v>
      </c>
      <c r="D260" s="93">
        <v>3288</v>
      </c>
      <c r="E260" s="112">
        <v>834</v>
      </c>
      <c r="F260" s="124">
        <v>1718</v>
      </c>
      <c r="G260" s="10">
        <v>1563</v>
      </c>
      <c r="H260" s="125">
        <v>43</v>
      </c>
      <c r="I260" s="125">
        <v>629</v>
      </c>
      <c r="J260" s="113">
        <v>440</v>
      </c>
      <c r="K260" s="114">
        <v>216</v>
      </c>
      <c r="L260" s="3">
        <f>SUM(D260:K260)</f>
        <v>8731</v>
      </c>
    </row>
    <row r="261" spans="1:12" x14ac:dyDescent="0.4">
      <c r="A261" s="228"/>
      <c r="B261" s="236"/>
      <c r="C261" s="51" t="s">
        <v>0</v>
      </c>
      <c r="D261" s="11">
        <v>2174</v>
      </c>
      <c r="E261" s="126">
        <v>554</v>
      </c>
      <c r="F261" s="88">
        <v>1146</v>
      </c>
      <c r="G261" s="11">
        <v>1296</v>
      </c>
      <c r="H261" s="115">
        <v>13</v>
      </c>
      <c r="I261" s="115">
        <v>356</v>
      </c>
      <c r="J261" s="116">
        <v>337</v>
      </c>
      <c r="K261" s="117">
        <v>126</v>
      </c>
      <c r="L261" s="75">
        <f>SUM(D261:K261)</f>
        <v>6002</v>
      </c>
    </row>
    <row r="262" spans="1:12" ht="15" thickBot="1" x14ac:dyDescent="0.45">
      <c r="A262" s="228"/>
      <c r="B262" s="237"/>
      <c r="C262" s="52" t="s">
        <v>4</v>
      </c>
      <c r="D262" s="12">
        <v>0.66</v>
      </c>
      <c r="E262" s="89">
        <v>0.66400000000000003</v>
      </c>
      <c r="F262" s="165">
        <v>0.66700000000000004</v>
      </c>
      <c r="G262" s="12">
        <v>0.82699999999999996</v>
      </c>
      <c r="H262" s="34">
        <f>H261/H260</f>
        <v>0.30232558139534882</v>
      </c>
      <c r="I262" s="34">
        <v>0.56599999999999995</v>
      </c>
      <c r="J262" s="94">
        <v>0.76</v>
      </c>
      <c r="K262" s="34">
        <v>0.57999999999999996</v>
      </c>
      <c r="L262" s="4">
        <f>L261/L260</f>
        <v>0.68743557439010428</v>
      </c>
    </row>
    <row r="263" spans="1:12" x14ac:dyDescent="0.4">
      <c r="A263" s="228"/>
      <c r="B263" s="238" t="s">
        <v>109</v>
      </c>
      <c r="C263" s="17" t="s">
        <v>3</v>
      </c>
      <c r="D263" s="8">
        <v>3124</v>
      </c>
      <c r="E263" s="112">
        <v>1252</v>
      </c>
      <c r="F263" s="158">
        <v>1888</v>
      </c>
      <c r="G263" s="22">
        <v>1458</v>
      </c>
      <c r="H263" s="112">
        <v>45</v>
      </c>
      <c r="I263" s="128">
        <v>835</v>
      </c>
      <c r="J263" s="112">
        <v>440</v>
      </c>
      <c r="K263" s="128">
        <v>315</v>
      </c>
      <c r="L263" s="3">
        <f>SUM(D263:K263)</f>
        <v>9357</v>
      </c>
    </row>
    <row r="264" spans="1:12" x14ac:dyDescent="0.4">
      <c r="A264" s="228"/>
      <c r="B264" s="236"/>
      <c r="C264" s="51" t="s">
        <v>0</v>
      </c>
      <c r="D264" s="6">
        <v>2137</v>
      </c>
      <c r="E264" s="115">
        <v>849</v>
      </c>
      <c r="F264" s="115">
        <v>1268</v>
      </c>
      <c r="G264" s="11">
        <v>1185</v>
      </c>
      <c r="H264" s="115">
        <v>16</v>
      </c>
      <c r="I264" s="119">
        <v>487</v>
      </c>
      <c r="J264" s="119">
        <v>337</v>
      </c>
      <c r="K264" s="119">
        <v>141</v>
      </c>
      <c r="L264" s="75">
        <f>SUM(D264:K264)</f>
        <v>6420</v>
      </c>
    </row>
    <row r="265" spans="1:12" ht="15" thickBot="1" x14ac:dyDescent="0.45">
      <c r="A265" s="228"/>
      <c r="B265" s="236"/>
      <c r="C265" s="16" t="s">
        <v>4</v>
      </c>
      <c r="D265" s="54">
        <v>0.68400000000000005</v>
      </c>
      <c r="E265" s="34">
        <v>0.67800000000000005</v>
      </c>
      <c r="F265" s="34">
        <v>0.67159999999999997</v>
      </c>
      <c r="G265" s="56">
        <v>0.81299999999999994</v>
      </c>
      <c r="H265" s="34">
        <f>H264/H263</f>
        <v>0.35555555555555557</v>
      </c>
      <c r="I265" s="131">
        <v>0.58299999999999996</v>
      </c>
      <c r="J265" s="34">
        <v>0.76</v>
      </c>
      <c r="K265" s="131">
        <v>0.45</v>
      </c>
      <c r="L265" s="4">
        <f>L264/L263</f>
        <v>0.68611734530298174</v>
      </c>
    </row>
    <row r="266" spans="1:12" x14ac:dyDescent="0.4">
      <c r="A266" s="228"/>
      <c r="B266" s="234" t="s">
        <v>111</v>
      </c>
      <c r="C266" s="217" t="s">
        <v>5</v>
      </c>
      <c r="D266" s="218">
        <v>2591</v>
      </c>
      <c r="E266" s="219">
        <v>1051</v>
      </c>
      <c r="F266" s="197">
        <v>1834</v>
      </c>
      <c r="G266" s="220">
        <v>1535</v>
      </c>
      <c r="H266" s="153">
        <v>45</v>
      </c>
      <c r="I266" s="153">
        <v>777</v>
      </c>
      <c r="J266" s="197">
        <v>517</v>
      </c>
      <c r="K266" s="153">
        <v>263</v>
      </c>
      <c r="L266" s="208">
        <f>SUM(D266:K266)</f>
        <v>8613</v>
      </c>
    </row>
    <row r="267" spans="1:12" x14ac:dyDescent="0.4">
      <c r="A267" s="228"/>
      <c r="B267" s="250"/>
      <c r="C267" s="209" t="s">
        <v>0</v>
      </c>
      <c r="D267" s="210">
        <v>1682</v>
      </c>
      <c r="E267" s="221">
        <v>696</v>
      </c>
      <c r="F267" s="198">
        <v>1179</v>
      </c>
      <c r="G267" s="222">
        <v>1284</v>
      </c>
      <c r="H267" s="211">
        <v>20</v>
      </c>
      <c r="I267" s="196">
        <v>492</v>
      </c>
      <c r="J267" s="198">
        <v>396</v>
      </c>
      <c r="K267" s="196">
        <v>165</v>
      </c>
      <c r="L267" s="212">
        <f>SUM(D267:K267)</f>
        <v>5914</v>
      </c>
    </row>
    <row r="268" spans="1:12" ht="15" thickBot="1" x14ac:dyDescent="0.45">
      <c r="A268" s="228"/>
      <c r="B268" s="251"/>
      <c r="C268" s="223" t="s">
        <v>4</v>
      </c>
      <c r="D268" s="224">
        <v>0.64900000000000002</v>
      </c>
      <c r="E268" s="225">
        <v>0.66200000000000003</v>
      </c>
      <c r="F268" s="199">
        <v>0.64280000000000004</v>
      </c>
      <c r="G268" s="226">
        <v>0.83599999999999997</v>
      </c>
      <c r="H268" s="227">
        <f>H267/H266</f>
        <v>0.44444444444444442</v>
      </c>
      <c r="I268" s="227">
        <v>0.63300000000000001</v>
      </c>
      <c r="J268" s="199">
        <v>0.76</v>
      </c>
      <c r="K268" s="227">
        <v>0.63</v>
      </c>
      <c r="L268" s="213">
        <f>L267/L266</f>
        <v>0.68663647973992803</v>
      </c>
    </row>
    <row r="269" spans="1:12" x14ac:dyDescent="0.4">
      <c r="A269" s="228" t="s">
        <v>112</v>
      </c>
      <c r="B269" s="229"/>
      <c r="C269" s="41" t="s">
        <v>5</v>
      </c>
      <c r="D269" s="42">
        <f>D257+D260+D263+D266</f>
        <v>13057</v>
      </c>
      <c r="E269" s="42">
        <f t="shared" ref="E269:L269" si="49">E257+E260+E263+E266</f>
        <v>4070</v>
      </c>
      <c r="F269" s="42">
        <f t="shared" si="49"/>
        <v>7618</v>
      </c>
      <c r="G269" s="42">
        <f t="shared" si="49"/>
        <v>6247</v>
      </c>
      <c r="H269" s="42">
        <f t="shared" si="49"/>
        <v>173</v>
      </c>
      <c r="I269" s="42">
        <f t="shared" si="49"/>
        <v>2870</v>
      </c>
      <c r="J269" s="42">
        <f t="shared" si="49"/>
        <v>1672</v>
      </c>
      <c r="K269" s="42">
        <f t="shared" si="49"/>
        <v>1007</v>
      </c>
      <c r="L269" s="42">
        <f t="shared" si="49"/>
        <v>36714</v>
      </c>
    </row>
    <row r="270" spans="1:12" x14ac:dyDescent="0.4">
      <c r="A270" s="228"/>
      <c r="B270" s="229"/>
      <c r="C270" s="43" t="s">
        <v>0</v>
      </c>
      <c r="D270" s="44">
        <f>D258+D261+D264+D267</f>
        <v>8621</v>
      </c>
      <c r="E270" s="44">
        <f t="shared" ref="E270:L270" si="50">E258+E261+E264+E267</f>
        <v>2738</v>
      </c>
      <c r="F270" s="44">
        <f t="shared" si="50"/>
        <v>4998</v>
      </c>
      <c r="G270" s="44">
        <f t="shared" si="50"/>
        <v>5196</v>
      </c>
      <c r="H270" s="44">
        <f t="shared" si="50"/>
        <v>65</v>
      </c>
      <c r="I270" s="44">
        <f t="shared" si="50"/>
        <v>1691</v>
      </c>
      <c r="J270" s="44">
        <f t="shared" si="50"/>
        <v>1257</v>
      </c>
      <c r="K270" s="44">
        <f t="shared" si="50"/>
        <v>543</v>
      </c>
      <c r="L270" s="44">
        <f t="shared" si="50"/>
        <v>25109</v>
      </c>
    </row>
    <row r="271" spans="1:12" ht="15" thickBot="1" x14ac:dyDescent="0.45">
      <c r="A271" s="230"/>
      <c r="B271" s="231"/>
      <c r="C271" s="45" t="s">
        <v>4</v>
      </c>
      <c r="D271" s="46">
        <f t="shared" ref="D271" si="51">D270/D269</f>
        <v>0.66025886497664088</v>
      </c>
      <c r="E271" s="46">
        <f t="shared" ref="E271:L271" si="52">E270/E269</f>
        <v>0.67272727272727273</v>
      </c>
      <c r="F271" s="46">
        <f t="shared" si="52"/>
        <v>0.65607771068521925</v>
      </c>
      <c r="G271" s="46">
        <f t="shared" si="52"/>
        <v>0.83175924443732996</v>
      </c>
      <c r="H271" s="46">
        <f t="shared" si="52"/>
        <v>0.37572254335260113</v>
      </c>
      <c r="I271" s="46">
        <f t="shared" si="52"/>
        <v>0.589198606271777</v>
      </c>
      <c r="J271" s="46">
        <f t="shared" si="52"/>
        <v>0.75179425837320579</v>
      </c>
      <c r="K271" s="46">
        <f t="shared" si="52"/>
        <v>0.53922542204568025</v>
      </c>
      <c r="L271" s="46">
        <f t="shared" si="52"/>
        <v>0.68390804597701149</v>
      </c>
    </row>
    <row r="273" spans="1:12" ht="15" thickBot="1" x14ac:dyDescent="0.45"/>
    <row r="274" spans="1:12" ht="25.8" thickBot="1" x14ac:dyDescent="0.45">
      <c r="A274" s="232" t="s">
        <v>9</v>
      </c>
      <c r="B274" s="233"/>
      <c r="C274" s="38" t="s">
        <v>10</v>
      </c>
      <c r="D274" s="1" t="s">
        <v>2</v>
      </c>
      <c r="E274" s="1" t="s">
        <v>7</v>
      </c>
      <c r="F274" s="39" t="s">
        <v>8</v>
      </c>
      <c r="G274" s="40" t="s">
        <v>14</v>
      </c>
      <c r="H274" s="39" t="s">
        <v>6</v>
      </c>
      <c r="I274" s="40" t="s">
        <v>12</v>
      </c>
      <c r="J274" s="39" t="s">
        <v>13</v>
      </c>
      <c r="K274" s="98" t="s">
        <v>17</v>
      </c>
      <c r="L274" s="92" t="s">
        <v>1</v>
      </c>
    </row>
    <row r="275" spans="1:12" ht="14.4" customHeight="1" x14ac:dyDescent="0.4">
      <c r="A275" s="239" t="s">
        <v>113</v>
      </c>
      <c r="B275" s="235" t="s">
        <v>115</v>
      </c>
      <c r="C275" s="17" t="s">
        <v>3</v>
      </c>
      <c r="D275" s="149">
        <v>3538</v>
      </c>
      <c r="E275" s="149">
        <v>1056</v>
      </c>
      <c r="F275" s="203">
        <v>1958</v>
      </c>
      <c r="G275" s="149">
        <v>1327</v>
      </c>
      <c r="H275" s="112">
        <v>40</v>
      </c>
      <c r="I275" s="149">
        <v>379</v>
      </c>
      <c r="J275" s="203">
        <v>263</v>
      </c>
      <c r="K275" s="106">
        <v>273</v>
      </c>
      <c r="L275" s="107">
        <f>SUM(D275:K275)</f>
        <v>8834</v>
      </c>
    </row>
    <row r="276" spans="1:12" x14ac:dyDescent="0.4">
      <c r="A276" s="228"/>
      <c r="B276" s="238"/>
      <c r="C276" s="51" t="s">
        <v>0</v>
      </c>
      <c r="D276" s="108">
        <v>2252</v>
      </c>
      <c r="E276" s="108">
        <v>718</v>
      </c>
      <c r="F276" s="109">
        <v>1105</v>
      </c>
      <c r="G276" s="108">
        <v>1114</v>
      </c>
      <c r="H276" s="115">
        <v>13</v>
      </c>
      <c r="I276" s="108">
        <v>264</v>
      </c>
      <c r="J276" s="109">
        <v>141</v>
      </c>
      <c r="K276" s="110">
        <v>159</v>
      </c>
      <c r="L276" s="111">
        <f>SUM(D276:K276)</f>
        <v>5766</v>
      </c>
    </row>
    <row r="277" spans="1:12" ht="15" thickBot="1" x14ac:dyDescent="0.45">
      <c r="A277" s="228"/>
      <c r="B277" s="249"/>
      <c r="C277" s="52" t="s">
        <v>4</v>
      </c>
      <c r="D277" s="102">
        <v>0.63700000000000001</v>
      </c>
      <c r="E277" s="102">
        <v>0.68</v>
      </c>
      <c r="F277" s="102">
        <v>0.56430000000000002</v>
      </c>
      <c r="G277" s="102">
        <v>0.83899999999999997</v>
      </c>
      <c r="H277" s="34">
        <f>H276/H275</f>
        <v>0.32500000000000001</v>
      </c>
      <c r="I277" s="102">
        <v>0.69699999999999995</v>
      </c>
      <c r="J277" s="102">
        <v>0.53</v>
      </c>
      <c r="K277" s="102">
        <v>0.57999999999999996</v>
      </c>
      <c r="L277" s="101">
        <f>L276/L275</f>
        <v>0.6527054561919855</v>
      </c>
    </row>
    <row r="278" spans="1:12" ht="14.4" customHeight="1" x14ac:dyDescent="0.4">
      <c r="A278" s="228"/>
      <c r="B278" s="234" t="s">
        <v>116</v>
      </c>
      <c r="C278" s="217" t="s">
        <v>3</v>
      </c>
      <c r="D278" s="208">
        <v>3591</v>
      </c>
      <c r="E278" s="153">
        <v>912</v>
      </c>
      <c r="F278" s="257">
        <v>1948</v>
      </c>
      <c r="G278" s="258">
        <v>1751</v>
      </c>
      <c r="H278" s="259">
        <v>45</v>
      </c>
      <c r="I278" s="259">
        <v>706</v>
      </c>
      <c r="J278" s="193">
        <v>565</v>
      </c>
      <c r="K278" s="260">
        <v>289</v>
      </c>
      <c r="L278" s="208">
        <f>SUM(D278:K278)</f>
        <v>9807</v>
      </c>
    </row>
    <row r="279" spans="1:12" x14ac:dyDescent="0.4">
      <c r="A279" s="228"/>
      <c r="B279" s="250"/>
      <c r="C279" s="209" t="s">
        <v>0</v>
      </c>
      <c r="D279" s="210">
        <v>2264</v>
      </c>
      <c r="E279" s="261">
        <v>616</v>
      </c>
      <c r="F279" s="265">
        <v>1138</v>
      </c>
      <c r="G279" s="210">
        <v>1426</v>
      </c>
      <c r="H279" s="211">
        <v>18</v>
      </c>
      <c r="I279" s="211">
        <v>512</v>
      </c>
      <c r="J279" s="194">
        <v>285</v>
      </c>
      <c r="K279" s="262">
        <v>149</v>
      </c>
      <c r="L279" s="212">
        <f>SUM(D279:K279)</f>
        <v>6408</v>
      </c>
    </row>
    <row r="280" spans="1:12" ht="15" thickBot="1" x14ac:dyDescent="0.45">
      <c r="A280" s="228"/>
      <c r="B280" s="251"/>
      <c r="C280" s="223" t="s">
        <v>4</v>
      </c>
      <c r="D280" s="213">
        <v>0.63</v>
      </c>
      <c r="E280" s="263">
        <v>0.67500000000000004</v>
      </c>
      <c r="F280" s="264">
        <v>0.58409999999999995</v>
      </c>
      <c r="G280" s="213">
        <v>0.81399999999999995</v>
      </c>
      <c r="H280" s="162">
        <f>H279/H278</f>
        <v>0.4</v>
      </c>
      <c r="I280" s="162">
        <v>0.72499999999999998</v>
      </c>
      <c r="J280" s="195">
        <v>0.5</v>
      </c>
      <c r="K280" s="162">
        <v>0.52</v>
      </c>
      <c r="L280" s="213">
        <f>L279/L278</f>
        <v>0.65341082899969405</v>
      </c>
    </row>
    <row r="281" spans="1:12" ht="14.4" customHeight="1" x14ac:dyDescent="0.4">
      <c r="A281" s="228"/>
      <c r="B281" s="238" t="s">
        <v>117</v>
      </c>
      <c r="C281" s="17" t="s">
        <v>3</v>
      </c>
      <c r="D281" s="8"/>
      <c r="E281" s="112"/>
      <c r="F281" s="158"/>
      <c r="G281" s="22"/>
      <c r="H281" s="112"/>
      <c r="I281" s="128"/>
      <c r="J281" s="112"/>
      <c r="K281" s="128"/>
      <c r="L281" s="60">
        <f>SUM(D281:K281)</f>
        <v>0</v>
      </c>
    </row>
    <row r="282" spans="1:12" x14ac:dyDescent="0.4">
      <c r="A282" s="228"/>
      <c r="B282" s="236"/>
      <c r="C282" s="51" t="s">
        <v>0</v>
      </c>
      <c r="D282" s="6"/>
      <c r="E282" s="115"/>
      <c r="F282" s="115"/>
      <c r="G282" s="11"/>
      <c r="H282" s="115"/>
      <c r="I282" s="119"/>
      <c r="J282" s="119"/>
      <c r="K282" s="119"/>
      <c r="L282" s="139">
        <f>SUM(D282:K282)</f>
        <v>0</v>
      </c>
    </row>
    <row r="283" spans="1:12" ht="15" thickBot="1" x14ac:dyDescent="0.45">
      <c r="A283" s="228"/>
      <c r="B283" s="236"/>
      <c r="C283" s="16" t="s">
        <v>4</v>
      </c>
      <c r="D283" s="54"/>
      <c r="E283" s="34"/>
      <c r="F283" s="34"/>
      <c r="G283" s="56"/>
      <c r="H283" s="34"/>
      <c r="I283" s="131"/>
      <c r="J283" s="34"/>
      <c r="K283" s="131"/>
      <c r="L283" s="4" t="e">
        <f>L282/L281</f>
        <v>#DIV/0!</v>
      </c>
    </row>
    <row r="284" spans="1:12" ht="14.4" customHeight="1" x14ac:dyDescent="0.4">
      <c r="A284" s="228"/>
      <c r="B284" s="235" t="s">
        <v>118</v>
      </c>
      <c r="C284" s="50" t="s">
        <v>5</v>
      </c>
      <c r="D284" s="65"/>
      <c r="E284" s="159"/>
      <c r="F284" s="67"/>
      <c r="G284" s="121"/>
      <c r="H284" s="112"/>
      <c r="I284" s="112"/>
      <c r="J284" s="67"/>
      <c r="K284" s="112"/>
      <c r="L284" s="2">
        <f>SUM(D284:K284)</f>
        <v>0</v>
      </c>
    </row>
    <row r="285" spans="1:12" x14ac:dyDescent="0.4">
      <c r="A285" s="228"/>
      <c r="B285" s="236"/>
      <c r="C285" s="51" t="s">
        <v>0</v>
      </c>
      <c r="D285" s="11"/>
      <c r="E285" s="160"/>
      <c r="F285" s="68"/>
      <c r="G285" s="123"/>
      <c r="H285" s="115"/>
      <c r="I285" s="119"/>
      <c r="J285" s="68"/>
      <c r="K285" s="119"/>
      <c r="L285" s="75">
        <f>SUM(D285:K285)</f>
        <v>0</v>
      </c>
    </row>
    <row r="286" spans="1:12" ht="15" thickBot="1" x14ac:dyDescent="0.45">
      <c r="A286" s="228"/>
      <c r="B286" s="237"/>
      <c r="C286" s="52" t="s">
        <v>4</v>
      </c>
      <c r="D286" s="69"/>
      <c r="E286" s="161"/>
      <c r="F286" s="71"/>
      <c r="G286" s="72"/>
      <c r="H286" s="73"/>
      <c r="I286" s="73"/>
      <c r="J286" s="71"/>
      <c r="K286" s="73"/>
      <c r="L286" s="76" t="e">
        <f>L285/L284</f>
        <v>#DIV/0!</v>
      </c>
    </row>
    <row r="287" spans="1:12" ht="14.4" customHeight="1" x14ac:dyDescent="0.4">
      <c r="A287" s="228"/>
      <c r="B287" s="235" t="s">
        <v>119</v>
      </c>
      <c r="C287" s="50" t="s">
        <v>5</v>
      </c>
      <c r="D287" s="5"/>
      <c r="E287" s="5"/>
      <c r="F287" s="112"/>
      <c r="G287" s="112"/>
      <c r="H287" s="112"/>
      <c r="I287" s="158"/>
      <c r="J287" s="147"/>
      <c r="K287" s="158"/>
      <c r="L287" s="2">
        <f>SUM(D287:K287)</f>
        <v>0</v>
      </c>
    </row>
    <row r="288" spans="1:12" x14ac:dyDescent="0.4">
      <c r="A288" s="228"/>
      <c r="B288" s="236"/>
      <c r="C288" s="51" t="s">
        <v>0</v>
      </c>
      <c r="D288" s="6"/>
      <c r="E288" s="6"/>
      <c r="F288" s="115"/>
      <c r="G288" s="115"/>
      <c r="H288" s="115"/>
      <c r="I288" s="115"/>
      <c r="J288" s="148"/>
      <c r="K288" s="115"/>
      <c r="L288" s="75">
        <f>SUM(D288:K288)</f>
        <v>0</v>
      </c>
    </row>
    <row r="289" spans="1:12" ht="15" thickBot="1" x14ac:dyDescent="0.45">
      <c r="A289" s="240"/>
      <c r="B289" s="237"/>
      <c r="C289" s="52" t="s">
        <v>4</v>
      </c>
      <c r="D289" s="7"/>
      <c r="E289" s="7"/>
      <c r="F289" s="34"/>
      <c r="G289" s="12"/>
      <c r="H289" s="34"/>
      <c r="I289" s="34"/>
      <c r="J289" s="20"/>
      <c r="K289" s="34"/>
      <c r="L289" s="4" t="e">
        <f>L288/L287</f>
        <v>#DIV/0!</v>
      </c>
    </row>
    <row r="290" spans="1:12" x14ac:dyDescent="0.4">
      <c r="A290" s="228" t="s">
        <v>114</v>
      </c>
      <c r="B290" s="229"/>
      <c r="C290" s="41" t="s">
        <v>5</v>
      </c>
      <c r="D290" s="42">
        <f t="shared" ref="D290:L290" si="53">D275+D278+D281+D284+D287</f>
        <v>7129</v>
      </c>
      <c r="E290" s="42">
        <f t="shared" si="53"/>
        <v>1968</v>
      </c>
      <c r="F290" s="42">
        <f t="shared" si="53"/>
        <v>3906</v>
      </c>
      <c r="G290" s="42">
        <f t="shared" si="53"/>
        <v>3078</v>
      </c>
      <c r="H290" s="42">
        <f t="shared" si="53"/>
        <v>85</v>
      </c>
      <c r="I290" s="42">
        <f t="shared" si="53"/>
        <v>1085</v>
      </c>
      <c r="J290" s="42">
        <f t="shared" si="53"/>
        <v>828</v>
      </c>
      <c r="K290" s="42">
        <f t="shared" si="53"/>
        <v>562</v>
      </c>
      <c r="L290" s="42">
        <f t="shared" si="53"/>
        <v>18641</v>
      </c>
    </row>
    <row r="291" spans="1:12" x14ac:dyDescent="0.4">
      <c r="A291" s="228"/>
      <c r="B291" s="229"/>
      <c r="C291" s="43" t="s">
        <v>0</v>
      </c>
      <c r="D291" s="44">
        <f t="shared" ref="D291:L291" si="54">D276+D279+D282+D285+D288</f>
        <v>4516</v>
      </c>
      <c r="E291" s="44">
        <f t="shared" si="54"/>
        <v>1334</v>
      </c>
      <c r="F291" s="44">
        <f t="shared" si="54"/>
        <v>2243</v>
      </c>
      <c r="G291" s="44">
        <f t="shared" si="54"/>
        <v>2540</v>
      </c>
      <c r="H291" s="44">
        <f t="shared" si="54"/>
        <v>31</v>
      </c>
      <c r="I291" s="44">
        <f t="shared" si="54"/>
        <v>776</v>
      </c>
      <c r="J291" s="44">
        <f t="shared" si="54"/>
        <v>426</v>
      </c>
      <c r="K291" s="44">
        <f t="shared" si="54"/>
        <v>308</v>
      </c>
      <c r="L291" s="44">
        <f t="shared" si="54"/>
        <v>12174</v>
      </c>
    </row>
    <row r="292" spans="1:12" ht="15" thickBot="1" x14ac:dyDescent="0.45">
      <c r="A292" s="230"/>
      <c r="B292" s="231"/>
      <c r="C292" s="45" t="s">
        <v>4</v>
      </c>
      <c r="D292" s="46">
        <f t="shared" ref="D292:L292" si="55">D291/D290</f>
        <v>0.63346892972366386</v>
      </c>
      <c r="E292" s="46">
        <f t="shared" si="55"/>
        <v>0.67784552845528456</v>
      </c>
      <c r="F292" s="46">
        <f t="shared" si="55"/>
        <v>0.57424475166410649</v>
      </c>
      <c r="G292" s="46">
        <f t="shared" si="55"/>
        <v>0.82521117608836903</v>
      </c>
      <c r="H292" s="46">
        <f t="shared" si="55"/>
        <v>0.36470588235294116</v>
      </c>
      <c r="I292" s="46">
        <f t="shared" si="55"/>
        <v>0.71520737327188943</v>
      </c>
      <c r="J292" s="46">
        <f t="shared" si="55"/>
        <v>0.51449275362318836</v>
      </c>
      <c r="K292" s="46">
        <f t="shared" si="55"/>
        <v>0.54804270462633453</v>
      </c>
      <c r="L292" s="46">
        <f t="shared" si="55"/>
        <v>0.65307655168714129</v>
      </c>
    </row>
    <row r="294" spans="1:12" ht="15" hidden="1" thickBot="1" x14ac:dyDescent="0.45"/>
    <row r="295" spans="1:12" ht="16.2" hidden="1" thickBot="1" x14ac:dyDescent="0.45">
      <c r="E295" s="252" t="s">
        <v>121</v>
      </c>
      <c r="F295" s="253" t="s">
        <v>0</v>
      </c>
      <c r="G295" s="253" t="s">
        <v>120</v>
      </c>
      <c r="H295" s="253" t="s">
        <v>122</v>
      </c>
    </row>
    <row r="296" spans="1:12" ht="16.2" hidden="1" thickBot="1" x14ac:dyDescent="0.45">
      <c r="E296" s="254" t="s">
        <v>123</v>
      </c>
      <c r="F296" s="255" t="s">
        <v>124</v>
      </c>
      <c r="G296" s="256">
        <v>0.67500000000000004</v>
      </c>
      <c r="H296" s="255" t="s">
        <v>125</v>
      </c>
    </row>
    <row r="297" spans="1:12" hidden="1" x14ac:dyDescent="0.4"/>
    <row r="298" spans="1:12" hidden="1" x14ac:dyDescent="0.4"/>
  </sheetData>
  <mergeCells count="119">
    <mergeCell ref="A212:B214"/>
    <mergeCell ref="A256:B256"/>
    <mergeCell ref="A257:A268"/>
    <mergeCell ref="B257:B259"/>
    <mergeCell ref="B260:B262"/>
    <mergeCell ref="B263:B265"/>
    <mergeCell ref="B266:B268"/>
    <mergeCell ref="A269:B271"/>
    <mergeCell ref="A252:B254"/>
    <mergeCell ref="A236:B236"/>
    <mergeCell ref="A237:A251"/>
    <mergeCell ref="B237:B239"/>
    <mergeCell ref="B240:B242"/>
    <mergeCell ref="B243:B245"/>
    <mergeCell ref="B246:B248"/>
    <mergeCell ref="B249:B251"/>
    <mergeCell ref="A99:B99"/>
    <mergeCell ref="A196:B196"/>
    <mergeCell ref="A197:A211"/>
    <mergeCell ref="B197:B199"/>
    <mergeCell ref="B200:B202"/>
    <mergeCell ref="B203:B205"/>
    <mergeCell ref="B206:B208"/>
    <mergeCell ref="B209:B211"/>
    <mergeCell ref="A172:B174"/>
    <mergeCell ref="A156:B156"/>
    <mergeCell ref="A157:A171"/>
    <mergeCell ref="B157:B159"/>
    <mergeCell ref="B160:B162"/>
    <mergeCell ref="B163:B165"/>
    <mergeCell ref="B166:B168"/>
    <mergeCell ref="B169:B171"/>
    <mergeCell ref="A192:B194"/>
    <mergeCell ref="A176:B176"/>
    <mergeCell ref="A177:A191"/>
    <mergeCell ref="B177:B179"/>
    <mergeCell ref="B180:B182"/>
    <mergeCell ref="B183:B185"/>
    <mergeCell ref="B186:B188"/>
    <mergeCell ref="B189:B191"/>
    <mergeCell ref="A75:B77"/>
    <mergeCell ref="A59:B59"/>
    <mergeCell ref="A60:A74"/>
    <mergeCell ref="B60:B62"/>
    <mergeCell ref="B63:B65"/>
    <mergeCell ref="B66:B68"/>
    <mergeCell ref="B69:B71"/>
    <mergeCell ref="B72:B74"/>
    <mergeCell ref="A95:B97"/>
    <mergeCell ref="A79:B79"/>
    <mergeCell ref="A80:A94"/>
    <mergeCell ref="B80:B82"/>
    <mergeCell ref="B83:B85"/>
    <mergeCell ref="B86:B88"/>
    <mergeCell ref="B89:B91"/>
    <mergeCell ref="B92:B94"/>
    <mergeCell ref="A55:B57"/>
    <mergeCell ref="A42:B42"/>
    <mergeCell ref="B43:B45"/>
    <mergeCell ref="B46:B48"/>
    <mergeCell ref="B49:B51"/>
    <mergeCell ref="B52:B54"/>
    <mergeCell ref="A43:A54"/>
    <mergeCell ref="A38:B40"/>
    <mergeCell ref="A22:B22"/>
    <mergeCell ref="A23:A37"/>
    <mergeCell ref="B23:B25"/>
    <mergeCell ref="B26:B28"/>
    <mergeCell ref="B29:B31"/>
    <mergeCell ref="B32:B34"/>
    <mergeCell ref="B35:B37"/>
    <mergeCell ref="A18:B20"/>
    <mergeCell ref="A1:C1"/>
    <mergeCell ref="D1:K1"/>
    <mergeCell ref="A2:B2"/>
    <mergeCell ref="A3:A17"/>
    <mergeCell ref="B3:B5"/>
    <mergeCell ref="B6:B8"/>
    <mergeCell ref="B9:B11"/>
    <mergeCell ref="B12:B14"/>
    <mergeCell ref="B15:B17"/>
    <mergeCell ref="A100:A111"/>
    <mergeCell ref="B100:B102"/>
    <mergeCell ref="B103:B105"/>
    <mergeCell ref="B106:B108"/>
    <mergeCell ref="B109:B111"/>
    <mergeCell ref="A117:A131"/>
    <mergeCell ref="B129:B131"/>
    <mergeCell ref="A132:B134"/>
    <mergeCell ref="A116:B116"/>
    <mergeCell ref="B117:B119"/>
    <mergeCell ref="B120:B122"/>
    <mergeCell ref="B123:B125"/>
    <mergeCell ref="B126:B128"/>
    <mergeCell ref="A112:B114"/>
    <mergeCell ref="A290:B292"/>
    <mergeCell ref="A274:B274"/>
    <mergeCell ref="B275:B277"/>
    <mergeCell ref="B278:B280"/>
    <mergeCell ref="B281:B283"/>
    <mergeCell ref="B284:B286"/>
    <mergeCell ref="A275:A289"/>
    <mergeCell ref="B287:B289"/>
    <mergeCell ref="A136:B136"/>
    <mergeCell ref="A137:A151"/>
    <mergeCell ref="A152:B154"/>
    <mergeCell ref="B137:B139"/>
    <mergeCell ref="B140:B142"/>
    <mergeCell ref="B143:B145"/>
    <mergeCell ref="B146:B148"/>
    <mergeCell ref="B149:B151"/>
    <mergeCell ref="A232:B234"/>
    <mergeCell ref="A216:B216"/>
    <mergeCell ref="A217:A231"/>
    <mergeCell ref="B217:B219"/>
    <mergeCell ref="B220:B222"/>
    <mergeCell ref="B223:B225"/>
    <mergeCell ref="B226:B228"/>
    <mergeCell ref="B229:B231"/>
  </mergeCells>
  <phoneticPr fontId="1" type="noConversion"/>
  <conditionalFormatting sqref="L171">
    <cfRule type="top10" dxfId="0" priority="2" percent="1" rank="10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주보(속보)발표 자료(25년3월10일주)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sellcar</dc:creator>
  <cp:lastModifiedBy>sellcar</cp:lastModifiedBy>
  <cp:lastPrinted>2022-12-02T01:58:27Z</cp:lastPrinted>
  <dcterms:created xsi:type="dcterms:W3CDTF">2022-10-18T05:27:36Z</dcterms:created>
  <dcterms:modified xsi:type="dcterms:W3CDTF">2025-03-25T04:53:06Z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3fda7ce-6156-4e79-840a-31239bced759_Enabled">
    <vt:lpwstr>true</vt:lpwstr>
  </property>
  <property fmtid="{D5CDD505-2E9C-101B-9397-08002B2CF9AE}" pid="3" name="MSIP_Label_33fda7ce-6156-4e79-840a-31239bced759_SetDate">
    <vt:lpwstr>2022-11-18T06:16:19Z</vt:lpwstr>
  </property>
  <property fmtid="{D5CDD505-2E9C-101B-9397-08002B2CF9AE}" pid="4" name="MSIP_Label_33fda7ce-6156-4e79-840a-31239bced759_Method">
    <vt:lpwstr>Privileged</vt:lpwstr>
  </property>
  <property fmtid="{D5CDD505-2E9C-101B-9397-08002B2CF9AE}" pid="5" name="MSIP_Label_33fda7ce-6156-4e79-840a-31239bced759_Name">
    <vt:lpwstr>일반문서(비암호화)</vt:lpwstr>
  </property>
  <property fmtid="{D5CDD505-2E9C-101B-9397-08002B2CF9AE}" pid="6" name="MSIP_Label_33fda7ce-6156-4e79-840a-31239bced759_SiteId">
    <vt:lpwstr>f9ac8ad9-9c79-4fb4-be57-986d607ad407</vt:lpwstr>
  </property>
  <property fmtid="{D5CDD505-2E9C-101B-9397-08002B2CF9AE}" pid="7" name="MSIP_Label_33fda7ce-6156-4e79-840a-31239bced759_ActionId">
    <vt:lpwstr>3644d0ff-b82d-433c-beb9-589ed89f6df7</vt:lpwstr>
  </property>
  <property fmtid="{D5CDD505-2E9C-101B-9397-08002B2CF9AE}" pid="8" name="MSIP_Label_33fda7ce-6156-4e79-840a-31239bced759_ContentBits">
    <vt:lpwstr>0</vt:lpwstr>
  </property>
</Properties>
</file>