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C301D932-0F53-4386-9FAA-3B69BE286A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간(속보)발표 (26년4월6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3" i="10" l="1"/>
  <c r="J540" i="10"/>
  <c r="M554" i="10"/>
  <c r="L554" i="10"/>
  <c r="K554" i="10"/>
  <c r="J554" i="10"/>
  <c r="I554" i="10"/>
  <c r="H554" i="10"/>
  <c r="G554" i="10"/>
  <c r="F554" i="10"/>
  <c r="E554" i="10"/>
  <c r="M553" i="10"/>
  <c r="L553" i="10"/>
  <c r="K553" i="10"/>
  <c r="J553" i="10"/>
  <c r="I553" i="10"/>
  <c r="H553" i="10"/>
  <c r="G553" i="10"/>
  <c r="F553" i="10"/>
  <c r="E553" i="10"/>
  <c r="N551" i="10"/>
  <c r="N550" i="10"/>
  <c r="N548" i="10"/>
  <c r="N547" i="10"/>
  <c r="N545" i="10"/>
  <c r="N544" i="10"/>
  <c r="N542" i="10"/>
  <c r="N541" i="10"/>
  <c r="N539" i="10"/>
  <c r="N538" i="10"/>
  <c r="J529" i="10"/>
  <c r="N553" i="10" l="1"/>
  <c r="I555" i="10"/>
  <c r="G555" i="10"/>
  <c r="J555" i="10"/>
  <c r="F555" i="10"/>
  <c r="H555" i="10"/>
  <c r="K555" i="10"/>
  <c r="N543" i="10"/>
  <c r="L555" i="10"/>
  <c r="E555" i="10"/>
  <c r="M555" i="10"/>
  <c r="N540" i="10"/>
  <c r="N554" i="10"/>
  <c r="J526" i="10"/>
  <c r="J523" i="10"/>
  <c r="J520" i="10"/>
  <c r="M534" i="10"/>
  <c r="L534" i="10"/>
  <c r="K534" i="10"/>
  <c r="J534" i="10"/>
  <c r="I534" i="10"/>
  <c r="H534" i="10"/>
  <c r="G534" i="10"/>
  <c r="F534" i="10"/>
  <c r="E534" i="10"/>
  <c r="M533" i="10"/>
  <c r="L533" i="10"/>
  <c r="K533" i="10"/>
  <c r="J533" i="10"/>
  <c r="I533" i="10"/>
  <c r="H533" i="10"/>
  <c r="G533" i="10"/>
  <c r="F533" i="10"/>
  <c r="E533" i="10"/>
  <c r="N531" i="10"/>
  <c r="N530" i="10"/>
  <c r="N528" i="10"/>
  <c r="N527" i="10"/>
  <c r="N525" i="10"/>
  <c r="N524" i="10"/>
  <c r="N522" i="10"/>
  <c r="N521" i="10"/>
  <c r="N519" i="10"/>
  <c r="N518" i="10"/>
  <c r="F513" i="10"/>
  <c r="G513" i="10"/>
  <c r="H513" i="10"/>
  <c r="I513" i="10"/>
  <c r="J513" i="10"/>
  <c r="K513" i="10"/>
  <c r="L513" i="10"/>
  <c r="M513" i="10"/>
  <c r="F514" i="10"/>
  <c r="F515" i="10" s="1"/>
  <c r="G514" i="10"/>
  <c r="H514" i="10"/>
  <c r="H515" i="10" s="1"/>
  <c r="I514" i="10"/>
  <c r="J514" i="10"/>
  <c r="J515" i="10" s="1"/>
  <c r="K514" i="10"/>
  <c r="K515" i="10" s="1"/>
  <c r="L514" i="10"/>
  <c r="M514" i="10"/>
  <c r="E514" i="10"/>
  <c r="E513" i="10"/>
  <c r="J512" i="10"/>
  <c r="J506" i="10"/>
  <c r="J503" i="10"/>
  <c r="M515" i="10" l="1"/>
  <c r="N555" i="10"/>
  <c r="I515" i="10"/>
  <c r="L515" i="10"/>
  <c r="G515" i="10"/>
  <c r="N526" i="10"/>
  <c r="L535" i="10"/>
  <c r="N529" i="10"/>
  <c r="N523" i="10"/>
  <c r="M535" i="10"/>
  <c r="N520" i="10"/>
  <c r="H535" i="10"/>
  <c r="N533" i="10"/>
  <c r="E535" i="10"/>
  <c r="F535" i="10"/>
  <c r="I535" i="10"/>
  <c r="J535" i="10"/>
  <c r="N532" i="10"/>
  <c r="K535" i="10"/>
  <c r="N534" i="10"/>
  <c r="G535" i="10"/>
  <c r="N511" i="10"/>
  <c r="N510" i="10"/>
  <c r="N508" i="10"/>
  <c r="N507" i="10"/>
  <c r="N505" i="10"/>
  <c r="N504" i="10"/>
  <c r="N502" i="10"/>
  <c r="N501" i="10"/>
  <c r="J495" i="10"/>
  <c r="J492" i="10"/>
  <c r="J489" i="10"/>
  <c r="J486" i="10"/>
  <c r="M497" i="10"/>
  <c r="L497" i="10"/>
  <c r="K497" i="10"/>
  <c r="J497" i="10"/>
  <c r="I497" i="10"/>
  <c r="H497" i="10"/>
  <c r="G497" i="10"/>
  <c r="F497" i="10"/>
  <c r="E497" i="10"/>
  <c r="M496" i="10"/>
  <c r="L496" i="10"/>
  <c r="K496" i="10"/>
  <c r="J496" i="10"/>
  <c r="I496" i="10"/>
  <c r="H496" i="10"/>
  <c r="G496" i="10"/>
  <c r="F496" i="10"/>
  <c r="E496" i="10"/>
  <c r="N494" i="10"/>
  <c r="N493" i="10"/>
  <c r="N491" i="10"/>
  <c r="N490" i="10"/>
  <c r="N488" i="10"/>
  <c r="N487" i="10"/>
  <c r="N485" i="10"/>
  <c r="N484" i="10"/>
  <c r="N482" i="10"/>
  <c r="N481" i="10"/>
  <c r="N473" i="10"/>
  <c r="N472" i="10"/>
  <c r="J474" i="10"/>
  <c r="N470" i="10"/>
  <c r="N469" i="10"/>
  <c r="J471" i="10"/>
  <c r="N467" i="10"/>
  <c r="N466" i="10"/>
  <c r="M468" i="10"/>
  <c r="J468" i="10"/>
  <c r="N464" i="10"/>
  <c r="N463" i="10"/>
  <c r="M465" i="10"/>
  <c r="N513" i="10" l="1"/>
  <c r="N514" i="10"/>
  <c r="N535" i="10"/>
  <c r="N495" i="10"/>
  <c r="N512" i="10"/>
  <c r="E515" i="10"/>
  <c r="N506" i="10"/>
  <c r="N492" i="10"/>
  <c r="N489" i="10"/>
  <c r="N503" i="10"/>
  <c r="N509" i="10"/>
  <c r="F498" i="10"/>
  <c r="E498" i="10"/>
  <c r="J498" i="10"/>
  <c r="N486" i="10"/>
  <c r="G498" i="10"/>
  <c r="N497" i="10"/>
  <c r="K498" i="10"/>
  <c r="N474" i="10"/>
  <c r="H498" i="10"/>
  <c r="N483" i="10"/>
  <c r="I498" i="10"/>
  <c r="N496" i="10"/>
  <c r="L498" i="10"/>
  <c r="M498" i="10"/>
  <c r="N471" i="10"/>
  <c r="N468" i="10"/>
  <c r="N465" i="10"/>
  <c r="J465" i="10"/>
  <c r="N461" i="10"/>
  <c r="N460" i="10"/>
  <c r="N475" i="10" s="1"/>
  <c r="F462" i="10"/>
  <c r="G462" i="10"/>
  <c r="H462" i="10"/>
  <c r="I462" i="10"/>
  <c r="J462" i="10"/>
  <c r="K462" i="10"/>
  <c r="L462" i="10"/>
  <c r="M462" i="10"/>
  <c r="E462" i="10"/>
  <c r="F475" i="10"/>
  <c r="G475" i="10"/>
  <c r="H475" i="10"/>
  <c r="I475" i="10"/>
  <c r="J475" i="10"/>
  <c r="K475" i="10"/>
  <c r="L475" i="10"/>
  <c r="M475" i="10"/>
  <c r="F476" i="10"/>
  <c r="G476" i="10"/>
  <c r="H476" i="10"/>
  <c r="I476" i="10"/>
  <c r="J476" i="10"/>
  <c r="K476" i="10"/>
  <c r="L476" i="10"/>
  <c r="M476" i="10"/>
  <c r="E476" i="10"/>
  <c r="E475" i="10"/>
  <c r="G454" i="10"/>
  <c r="J454" i="10"/>
  <c r="J451" i="10"/>
  <c r="J448" i="10"/>
  <c r="J445" i="10"/>
  <c r="E455" i="10"/>
  <c r="F455" i="10"/>
  <c r="G455" i="10"/>
  <c r="E456" i="10"/>
  <c r="F456" i="10"/>
  <c r="G456" i="10"/>
  <c r="I455" i="10"/>
  <c r="J455" i="10"/>
  <c r="K455" i="10"/>
  <c r="L455" i="10"/>
  <c r="M455" i="10"/>
  <c r="I456" i="10"/>
  <c r="J456" i="10"/>
  <c r="K456" i="10"/>
  <c r="L456" i="10"/>
  <c r="M456" i="10"/>
  <c r="H456" i="10"/>
  <c r="H455" i="10"/>
  <c r="N453" i="10"/>
  <c r="N452" i="10"/>
  <c r="N450" i="10"/>
  <c r="N449" i="10"/>
  <c r="N447" i="10"/>
  <c r="N446" i="10"/>
  <c r="N444" i="10"/>
  <c r="N443" i="10"/>
  <c r="N436" i="10"/>
  <c r="N435" i="10"/>
  <c r="J437" i="10"/>
  <c r="N433" i="10"/>
  <c r="N432" i="10"/>
  <c r="J434" i="10"/>
  <c r="I439" i="10"/>
  <c r="I438" i="10"/>
  <c r="F439" i="10"/>
  <c r="F438" i="10"/>
  <c r="N430" i="10"/>
  <c r="N429" i="10"/>
  <c r="J431" i="10"/>
  <c r="N427" i="10"/>
  <c r="N426" i="10"/>
  <c r="N515" i="10" l="1"/>
  <c r="N498" i="10"/>
  <c r="N462" i="10"/>
  <c r="E477" i="10"/>
  <c r="I477" i="10"/>
  <c r="N476" i="10"/>
  <c r="N477" i="10" s="1"/>
  <c r="K477" i="10"/>
  <c r="F477" i="10"/>
  <c r="J477" i="10"/>
  <c r="M477" i="10"/>
  <c r="L477" i="10"/>
  <c r="G477" i="10"/>
  <c r="H477" i="10"/>
  <c r="N454" i="10"/>
  <c r="N451" i="10"/>
  <c r="E457" i="10"/>
  <c r="M457" i="10"/>
  <c r="L457" i="10"/>
  <c r="F457" i="10"/>
  <c r="I457" i="10"/>
  <c r="J457" i="10"/>
  <c r="N455" i="10"/>
  <c r="N456" i="10"/>
  <c r="K457" i="10"/>
  <c r="G457" i="10"/>
  <c r="N434" i="10"/>
  <c r="H457" i="10"/>
  <c r="N445" i="10"/>
  <c r="N448" i="10"/>
  <c r="N437" i="10"/>
  <c r="F440" i="10"/>
  <c r="N428" i="10"/>
  <c r="N431" i="10"/>
  <c r="I440" i="10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57" i="10" l="1"/>
  <c r="N425" i="10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<sst xmlns="http://schemas.openxmlformats.org/spreadsheetml/2006/main" count="1009" uniqueCount="217">
  <si>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</si>
  <si>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</si>
  <si>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</si>
  <si>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</si>
  <si>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</si>
  <si>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</si>
  <si>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</si>
  <si>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</si>
  <si>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</si>
  <si>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</si>
  <si>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</si>
  <si>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</si>
  <si>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</si>
  <si>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</si>
  <si>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</si>
  <si>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</si>
  <si>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</si>
  <si>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</si>
  <si>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</si>
  <si>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</si>
  <si>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</si>
  <si>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</si>
  <si>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</si>
  <si>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</si>
  <si>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</si>
  <si>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</si>
  <si>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</si>
  <si>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</si>
  <si>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</si>
  <si>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</si>
  <si>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</si>
  <si>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</si>
  <si>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</si>
  <si>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</si>
  <si>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</si>
  <si>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</si>
  <si>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</si>
  <si>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</si>
  <si>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</si>
  <si>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</si>
  <si>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</si>
  <si>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</si>
  <si>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</si>
  <si>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</si>
  <si>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</si>
  <si>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</si>
  <si>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</si>
  <si>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</si>
  <si>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</si>
  <si>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</si>
  <si>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</si>
  <si>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</si>
  <si>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</si>
  <si>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</si>
  <si>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</si>
  <si>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</si>
  <si>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</si>
  <si>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</si>
  <si>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</si>
  <si>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</si>
  <si>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</si>
  <si>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</si>
  <si>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</si>
  <si>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</si>
  <si>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</si>
  <si>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</si>
  <si>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</si>
  <si>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</si>
  <si>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</si>
  <si>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</si>
  <si>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</si>
  <si>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</si>
  <si>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</si>
  <si>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</si>
  <si>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</si>
  <si>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</si>
  <si>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</si>
  <si>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</si>
  <si>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</si>
  <si>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</si>
  <si>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</si>
  <si>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</si>
  <si>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</si>
  <si>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</si>
  <si>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</si>
  <si>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</si>
  <si>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</si>
  <si>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</si>
  <si>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</si>
  <si>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</si>
  <si>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</si>
  <si>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</si>
  <si>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</si>
  <si>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</si>
  <si>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</si>
  <si>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</si>
  <si>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</si>
  <si>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</si>
  <si>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</si>
  <si>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</si>
  <si>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</si>
  <si>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</si>
  <si>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</si>
  <si>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</si>
  <si>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</si>
  <si>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</si>
  <si>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</si>
  <si>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</si>
  <si>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</si>
  <si>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</si>
  <si>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</si>
  <si>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</si>
  <si>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</si>
  <si>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</si>
  <si>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</si>
  <si>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</si>
  <si>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</si>
  <si>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</si>
  <si>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</si>
  <si>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</si>
  <si>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</si>
  <si>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</si>
  <si>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</si>
  <si>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</si>
  <si>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</si>
  <si>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</si>
  <si>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</si>
  <si>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</si>
  <si>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</si>
  <si>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</si>
  <si>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</si>
  <si>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</si>
  <si>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</si>
  <si>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</si>
  <si>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</si>
  <si>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</si>
  <si>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</si>
  <si>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</si>
  <si>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</si>
  <si>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</si>
  <si>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</si>
  <si>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</si>
  <si>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</si>
  <si>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</si>
  <si>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</si>
  <si>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</si>
  <si>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</si>
  <si>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</si>
  <si>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</si>
  <si>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</si>
  <si>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</si>
  <si>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</si>
  <si>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</si>
  <si>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</si>
  <si>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</si>
  <si>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</si>
  <si>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</si>
  <si>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</si>
  <si>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</si>
  <si>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</si>
  <si>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</si>
  <si>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</si>
  <si>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</si>
  <si>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</si>
  <si>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</si>
  <si>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</si>
  <si>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</si>
  <si>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</si>
  <si>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</si>
  <si>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</si>
  <si>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</si>
  <si>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</si>
  <si>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</si>
  <si>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</si>
  <si>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</si>
  <si>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</si>
  <si>
    <t>2025년
11월</t>
    <phoneticPr fontId="1" type="noConversion"/>
  </si>
  <si>
    <t>11월10일주
(월~)</t>
    <phoneticPr fontId="1" type="noConversion"/>
  </si>
  <si>
    <t>11월03일주
(월~)</t>
    <phoneticPr fontId="1" type="noConversion"/>
  </si>
  <si>
    <t>11월17일주
(월~)</t>
    <phoneticPr fontId="1" type="noConversion"/>
  </si>
  <si>
    <t>11월24일주
(월~)</t>
    <phoneticPr fontId="1" type="noConversion"/>
  </si>
  <si>
    <t>(단위:대/%)</t>
    <phoneticPr fontId="1" type="noConversion"/>
  </si>
  <si>
    <t xml:space="preserve">11월 전체 합계 </t>
    <phoneticPr fontId="1" type="noConversion"/>
  </si>
  <si>
    <t>2025년
12월</t>
    <phoneticPr fontId="1" type="noConversion"/>
  </si>
  <si>
    <t xml:space="preserve">12월 전체 합계 </t>
    <phoneticPr fontId="1" type="noConversion"/>
  </si>
  <si>
    <t>12월01일주
(월~)</t>
    <phoneticPr fontId="1" type="noConversion"/>
  </si>
  <si>
    <t>12월08일주
(월~)</t>
    <phoneticPr fontId="1" type="noConversion"/>
  </si>
  <si>
    <t>12월15일주
(월~)</t>
    <phoneticPr fontId="1" type="noConversion"/>
  </si>
  <si>
    <t>12월22일주
(월~)</t>
    <phoneticPr fontId="1" type="noConversion"/>
  </si>
  <si>
    <t>12월29일주
(월~)</t>
    <phoneticPr fontId="1" type="noConversion"/>
  </si>
  <si>
    <t>2026년
01월</t>
    <phoneticPr fontId="1" type="noConversion"/>
  </si>
  <si>
    <t>01월02일주
(금~)</t>
    <phoneticPr fontId="1" type="noConversion"/>
  </si>
  <si>
    <t>01월05일주
(월~)</t>
    <phoneticPr fontId="1" type="noConversion"/>
  </si>
  <si>
    <t>01월12일주
(월~)</t>
    <phoneticPr fontId="1" type="noConversion"/>
  </si>
  <si>
    <t>01월19일주
(월~)</t>
    <phoneticPr fontId="1" type="noConversion"/>
  </si>
  <si>
    <t>01월26일주
(월~)</t>
    <phoneticPr fontId="1" type="noConversion"/>
  </si>
  <si>
    <t xml:space="preserve">01월 전체 합계 </t>
    <phoneticPr fontId="1" type="noConversion"/>
  </si>
  <si>
    <t>2026년
02월</t>
    <phoneticPr fontId="1" type="noConversion"/>
  </si>
  <si>
    <t xml:space="preserve">02월 전체 합계 </t>
    <phoneticPr fontId="1" type="noConversion"/>
  </si>
  <si>
    <t>02월02일주
(월~)</t>
    <phoneticPr fontId="1" type="noConversion"/>
  </si>
  <si>
    <t>02월09일주
(월~)</t>
    <phoneticPr fontId="1" type="noConversion"/>
  </si>
  <si>
    <t>02월19일주
(목~)</t>
    <phoneticPr fontId="1" type="noConversion"/>
  </si>
  <si>
    <t>02월23일주
(월~)</t>
    <phoneticPr fontId="1" type="noConversion"/>
  </si>
  <si>
    <t>2026년
03월</t>
    <phoneticPr fontId="1" type="noConversion"/>
  </si>
  <si>
    <t>03월03일주
(화~)</t>
    <phoneticPr fontId="1" type="noConversion"/>
  </si>
  <si>
    <t>03월09일주
(월~)</t>
    <phoneticPr fontId="1" type="noConversion"/>
  </si>
  <si>
    <t>03월16일주
(월~)</t>
    <phoneticPr fontId="1" type="noConversion"/>
  </si>
  <si>
    <t>03월23일주
(월~)</t>
    <phoneticPr fontId="1" type="noConversion"/>
  </si>
  <si>
    <t>03월30일주
(월~)</t>
    <phoneticPr fontId="1" type="noConversion"/>
  </si>
  <si>
    <t xml:space="preserve">03월 전체 합계 </t>
    <phoneticPr fontId="1" type="noConversion"/>
  </si>
  <si>
    <t>2026년
04월</t>
    <phoneticPr fontId="1" type="noConversion"/>
  </si>
  <si>
    <t xml:space="preserve">04월 전체 합계 </t>
    <phoneticPr fontId="1" type="noConversion"/>
  </si>
  <si>
    <t>04월01일주
(수~)</t>
    <phoneticPr fontId="1" type="noConversion"/>
  </si>
  <si>
    <t>04월06일주
(월~)</t>
    <phoneticPr fontId="1" type="noConversion"/>
  </si>
  <si>
    <t>04월13일주
(월~)</t>
    <phoneticPr fontId="1" type="noConversion"/>
  </si>
  <si>
    <t>04월20일주
(월~)</t>
    <phoneticPr fontId="1" type="noConversion"/>
  </si>
  <si>
    <t>04월27일주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</si>
</sst>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%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44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8" borderId="3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/>
    </xf>
    <xf numFmtId="0" fontId="17" fillId="7" borderId="21" xfId="0" applyFont="1" applyFill="1" applyBorder="1" applyAlignment="1">
      <alignment horizontal="right" vertical="center"/>
    </xf>
    <xf numFmtId="0" fontId="17" fillId="7" borderId="18" xfId="0" applyFont="1" applyFill="1" applyBorder="1" applyAlignment="1">
      <alignment horizontal="right" vertical="center"/>
    </xf>
    <xf numFmtId="10" fontId="17" fillId="7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0" fontId="6" fillId="0" borderId="0" xfId="0" applyFont="1" applyAlignment="1">
      <alignment horizontal="right"/>
    </xf>
    <xf numFmtId="41" fontId="9" fillId="5" borderId="30" xfId="2" applyFont="1" applyFill="1" applyBorder="1" applyAlignment="1">
      <alignment horizontal="center" vertical="center" wrapText="1"/>
    </xf>
    <xf numFmtId="41" fontId="4" fillId="5" borderId="28" xfId="2" applyFont="1" applyFill="1" applyBorder="1" applyAlignment="1">
      <alignment horizontal="center" vertical="center" wrapText="1"/>
    </xf>
    <xf numFmtId="41" fontId="9" fillId="2" borderId="19" xfId="2" applyFont="1" applyFill="1" applyBorder="1" applyAlignment="1">
      <alignment horizontal="center" vertical="center" wrapText="1"/>
    </xf>
    <xf numFmtId="41" fontId="9" fillId="2" borderId="2" xfId="2" applyFont="1" applyFill="1" applyBorder="1" applyAlignment="1">
      <alignment horizontal="center" vertical="center" wrapText="1"/>
    </xf>
    <xf numFmtId="9" fontId="3" fillId="2" borderId="4" xfId="1" applyFont="1" applyFill="1" applyBorder="1" applyAlignment="1">
      <alignment horizontal="right" vertical="center" wrapText="1"/>
    </xf>
    <xf numFmtId="9" fontId="10" fillId="5" borderId="26" xfId="0" applyNumberFormat="1" applyFont="1" applyFill="1" applyBorder="1" applyAlignment="1">
      <alignment horizontal="right" vertical="center" wrapText="1"/>
    </xf>
    <xf numFmtId="9" fontId="3" fillId="5" borderId="26" xfId="1" applyFont="1" applyFill="1" applyBorder="1">
      <alignment vertical="center"/>
    </xf>
    <xf numFmtId="41" fontId="3" fillId="2" borderId="20" xfId="2" applyFont="1" applyFill="1" applyBorder="1" applyAlignment="1">
      <alignment horizontal="right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176" fontId="3" fillId="5" borderId="4" xfId="1" applyNumberFormat="1" applyFont="1" applyFill="1" applyBorder="1" applyAlignment="1">
      <alignment horizontal="right" vertical="center" wrapText="1"/>
    </xf>
    <xf numFmtId="176" fontId="3" fillId="5" borderId="14" xfId="1" applyNumberFormat="1" applyFont="1" applyFill="1" applyBorder="1">
      <alignment vertical="center"/>
    </xf>
    <xf numFmtId="176" fontId="10" fillId="5" borderId="26" xfId="0" applyNumberFormat="1" applyFont="1" applyFill="1" applyBorder="1" applyAlignment="1">
      <alignment horizontal="right" vertical="center" wrapText="1"/>
    </xf>
    <xf numFmtId="176" fontId="3" fillId="5" borderId="26" xfId="1" applyNumberFormat="1" applyFont="1" applyFill="1" applyBorder="1">
      <alignment vertical="center"/>
    </xf>
    <xf numFmtId="176" fontId="3" fillId="5" borderId="14" xfId="1" applyNumberFormat="1" applyFont="1" applyFill="1" applyBorder="1" applyAlignment="1">
      <alignment vertical="center" wrapText="1"/>
    </xf>
    <xf numFmtId="176" fontId="3" fillId="5" borderId="26" xfId="1" applyNumberFormat="1" applyFont="1" applyFill="1" applyBorder="1" applyAlignment="1">
      <alignment vertical="center" wrapText="1"/>
    </xf>
    <xf numFmtId="176" fontId="5" fillId="2" borderId="14" xfId="1" applyNumberFormat="1" applyFont="1" applyFill="1" applyBorder="1" applyAlignment="1">
      <alignment horizontal="right" vertical="center" wrapText="1"/>
    </xf>
    <xf numFmtId="0" fontId="9" fillId="9" borderId="30" xfId="0" applyFont="1" applyFill="1" applyBorder="1" applyAlignment="1">
      <alignment horizontal="center" vertical="center" wrapText="1"/>
    </xf>
    <xf numFmtId="41" fontId="3" fillId="9" borderId="1" xfId="2" applyFont="1" applyFill="1" applyBorder="1">
      <alignment vertical="center"/>
    </xf>
    <xf numFmtId="41" fontId="10" fillId="9" borderId="37" xfId="2" applyFont="1" applyFill="1" applyBorder="1" applyAlignment="1">
      <alignment horizontal="center" vertical="center" wrapText="1"/>
    </xf>
    <xf numFmtId="41" fontId="3" fillId="9" borderId="1" xfId="2" applyFont="1" applyFill="1" applyBorder="1" applyAlignment="1">
      <alignment vertical="center" wrapText="1"/>
    </xf>
    <xf numFmtId="41" fontId="10" fillId="9" borderId="10" xfId="2" applyFont="1" applyFill="1" applyBorder="1" applyAlignment="1">
      <alignment horizontal="center" vertical="center" wrapText="1"/>
    </xf>
    <xf numFmtId="41" fontId="3" fillId="9" borderId="19" xfId="2" applyFont="1" applyFill="1" applyBorder="1" applyAlignment="1">
      <alignment horizontal="right" vertical="center" wrapText="1"/>
    </xf>
    <xf numFmtId="0" fontId="4" fillId="9" borderId="28" xfId="0" applyFont="1" applyFill="1" applyBorder="1" applyAlignment="1">
      <alignment horizontal="center" vertical="center" wrapText="1"/>
    </xf>
    <xf numFmtId="41" fontId="5" fillId="9" borderId="2" xfId="2" applyFont="1" applyFill="1" applyBorder="1">
      <alignment vertical="center"/>
    </xf>
    <xf numFmtId="41" fontId="11" fillId="9" borderId="38" xfId="2" applyFont="1" applyFill="1" applyBorder="1" applyAlignment="1">
      <alignment horizontal="center" vertical="center" wrapText="1"/>
    </xf>
    <xf numFmtId="41" fontId="5" fillId="9" borderId="2" xfId="2" applyFont="1" applyFill="1" applyBorder="1" applyAlignment="1">
      <alignment vertical="center" wrapText="1"/>
    </xf>
    <xf numFmtId="41" fontId="11" fillId="9" borderId="9" xfId="2" applyFont="1" applyFill="1" applyBorder="1" applyAlignment="1">
      <alignment horizontal="center" vertical="center" wrapText="1"/>
    </xf>
    <xf numFmtId="41" fontId="3" fillId="9" borderId="2" xfId="2" applyFont="1" applyFill="1" applyBorder="1" applyAlignment="1">
      <alignment horizontal="right" vertical="center" wrapText="1"/>
    </xf>
    <xf numFmtId="0" fontId="9" fillId="9" borderId="29" xfId="0" applyFont="1" applyFill="1" applyBorder="1" applyAlignment="1">
      <alignment horizontal="center" vertical="center" wrapText="1"/>
    </xf>
    <xf numFmtId="9" fontId="3" fillId="9" borderId="4" xfId="1" applyFont="1" applyFill="1" applyBorder="1" applyAlignment="1">
      <alignment horizontal="right" vertical="center"/>
    </xf>
    <xf numFmtId="9" fontId="10" fillId="9" borderId="39" xfId="0" applyNumberFormat="1" applyFont="1" applyFill="1" applyBorder="1" applyAlignment="1">
      <alignment horizontal="right" vertical="center" wrapText="1"/>
    </xf>
    <xf numFmtId="9" fontId="3" fillId="9" borderId="4" xfId="1" applyFont="1" applyFill="1" applyBorder="1" applyAlignment="1">
      <alignment horizontal="right" vertical="center" wrapText="1"/>
    </xf>
    <xf numFmtId="9" fontId="10" fillId="9" borderId="7" xfId="0" applyNumberFormat="1" applyFont="1" applyFill="1" applyBorder="1" applyAlignment="1">
      <alignment horizontal="right" vertical="center" wrapText="1"/>
    </xf>
    <xf numFmtId="9" fontId="5" fillId="9" borderId="4" xfId="1" applyFont="1" applyFill="1" applyBorder="1" applyAlignment="1">
      <alignment horizontal="right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21" fillId="5" borderId="19" xfId="0" applyFont="1" applyFill="1" applyBorder="1" applyAlignment="1">
      <alignment horizontal="center" vertical="center" wrapText="1"/>
    </xf>
    <xf numFmtId="0" fontId="9" fillId="9" borderId="19" xfId="0" applyFont="1" applyFill="1" applyBorder="1" applyAlignment="1">
      <alignment horizontal="center" vertical="center" wrapText="1"/>
    </xf>
    <xf numFmtId="0" fontId="9" fillId="9" borderId="20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176" fontId="3" fillId="5" borderId="39" xfId="1" applyNumberFormat="1" applyFont="1" applyFill="1" applyBorder="1" applyAlignment="1">
      <alignment horizontal="right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3" fontId="10" fillId="9" borderId="31" xfId="0" applyNumberFormat="1" applyFont="1" applyFill="1" applyBorder="1" applyAlignment="1">
      <alignment horizontal="right" vertical="center" wrapText="1"/>
    </xf>
    <xf numFmtId="41" fontId="3" fillId="9" borderId="10" xfId="2" applyFont="1" applyFill="1" applyBorder="1">
      <alignment vertical="center"/>
    </xf>
    <xf numFmtId="41" fontId="3" fillId="9" borderId="19" xfId="2" applyFont="1" applyFill="1" applyBorder="1" applyAlignment="1">
      <alignment vertical="center" wrapText="1"/>
    </xf>
    <xf numFmtId="41" fontId="3" fillId="9" borderId="10" xfId="2" applyFont="1" applyFill="1" applyBorder="1" applyAlignment="1">
      <alignment vertical="center" wrapText="1"/>
    </xf>
    <xf numFmtId="41" fontId="11" fillId="9" borderId="9" xfId="2" applyFont="1" applyFill="1" applyBorder="1" applyAlignment="1">
      <alignment horizontal="right" vertical="center" wrapText="1"/>
    </xf>
    <xf numFmtId="41" fontId="5" fillId="9" borderId="9" xfId="2" applyFont="1" applyFill="1" applyBorder="1">
      <alignment vertical="center"/>
    </xf>
    <xf numFmtId="41" fontId="5" fillId="9" borderId="22" xfId="2" applyFont="1" applyFill="1" applyBorder="1" applyAlignment="1">
      <alignment vertical="center" wrapText="1"/>
    </xf>
    <xf numFmtId="41" fontId="5" fillId="9" borderId="13" xfId="2" applyFont="1" applyFill="1" applyBorder="1" applyAlignment="1">
      <alignment vertical="center" wrapText="1"/>
    </xf>
    <xf numFmtId="0" fontId="9" fillId="9" borderId="26" xfId="0" applyFont="1" applyFill="1" applyBorder="1" applyAlignment="1">
      <alignment horizontal="center" vertical="center" wrapText="1"/>
    </xf>
    <xf numFmtId="176" fontId="3" fillId="9" borderId="14" xfId="1" applyNumberFormat="1" applyFont="1" applyFill="1" applyBorder="1">
      <alignment vertical="center"/>
    </xf>
    <xf numFmtId="176" fontId="10" fillId="9" borderId="26" xfId="0" applyNumberFormat="1" applyFont="1" applyFill="1" applyBorder="1" applyAlignment="1">
      <alignment horizontal="right" vertical="center" wrapText="1"/>
    </xf>
    <xf numFmtId="176" fontId="3" fillId="9" borderId="26" xfId="1" applyNumberFormat="1" applyFont="1" applyFill="1" applyBorder="1">
      <alignment vertical="center"/>
    </xf>
    <xf numFmtId="176" fontId="3" fillId="9" borderId="14" xfId="1" applyNumberFormat="1" applyFont="1" applyFill="1" applyBorder="1" applyAlignment="1">
      <alignment vertical="center" wrapText="1"/>
    </xf>
    <xf numFmtId="176" fontId="3" fillId="9" borderId="26" xfId="1" applyNumberFormat="1" applyFont="1" applyFill="1" applyBorder="1" applyAlignment="1">
      <alignment vertical="center" wrapText="1"/>
    </xf>
    <xf numFmtId="176" fontId="5" fillId="9" borderId="14" xfId="1" applyNumberFormat="1" applyFont="1" applyFill="1" applyBorder="1" applyAlignment="1">
      <alignment horizontal="right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5"/>
  <sheetViews>
    <sheetView tabSelected="1" topLeftCell="A522" zoomScale="96" zoomScaleNormal="96" workbookViewId="0">
      <selection activeCell="P551" sqref="P551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6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" width="10.796875" style="37" bestFit="1" customWidth="1"/>
    <col min="17" max="16384" width="8.796875" style="37"/>
  </cols>
  <sheetData>
    <row r="1" spans="2:13" ht="64.2" customHeight="1" thickBot="1" x14ac:dyDescent="0.45">
      <c r="B1" s="317" t="s">
        <v>11</v>
      </c>
      <c r="C1" s="318"/>
      <c r="D1" s="318"/>
      <c r="E1" s="319" t="s">
        <v>18</v>
      </c>
      <c r="F1" s="320"/>
      <c r="G1" s="320"/>
      <c r="H1" s="320"/>
      <c r="I1" s="320"/>
      <c r="J1" s="320"/>
      <c r="K1" s="320"/>
      <c r="L1" s="321"/>
      <c r="M1" s="36" t="s">
        <v>16</v>
      </c>
    </row>
    <row r="2" spans="2:13" ht="35.4" customHeight="1" thickBot="1" x14ac:dyDescent="0.45">
      <c r="B2" s="300" t="s">
        <v>9</v>
      </c>
      <c r="C2" s="301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314" t="s">
        <v>19</v>
      </c>
      <c r="C3" s="304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315"/>
      <c r="C4" s="308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315"/>
      <c r="C5" s="309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315"/>
      <c r="C6" s="305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315"/>
      <c r="C7" s="308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315"/>
      <c r="C8" s="308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315"/>
      <c r="C9" s="304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315"/>
      <c r="C10" s="308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315"/>
      <c r="C11" s="309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315"/>
      <c r="C12" s="304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315"/>
      <c r="C13" s="308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315"/>
      <c r="C14" s="309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315"/>
      <c r="C15" s="304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315"/>
      <c r="C16" s="308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316"/>
      <c r="C17" s="309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96" t="s">
        <v>15</v>
      </c>
      <c r="C18" s="297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96"/>
      <c r="C19" s="297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98"/>
      <c r="C20" s="299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300" t="s">
        <v>9</v>
      </c>
      <c r="C22" s="301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314" t="s">
        <v>31</v>
      </c>
      <c r="C23" s="304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315"/>
      <c r="C24" s="308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315"/>
      <c r="C25" s="309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315"/>
      <c r="C26" s="305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315"/>
      <c r="C27" s="308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315"/>
      <c r="C28" s="308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315"/>
      <c r="C29" s="304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315"/>
      <c r="C30" s="308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315"/>
      <c r="C31" s="309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315"/>
      <c r="C32" s="304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315"/>
      <c r="C33" s="308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315"/>
      <c r="C34" s="309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315"/>
      <c r="C35" s="304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315"/>
      <c r="C36" s="308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316"/>
      <c r="C37" s="309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96" t="s">
        <v>30</v>
      </c>
      <c r="C38" s="297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96"/>
      <c r="C39" s="297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98"/>
      <c r="C40" s="299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300" t="s">
        <v>9</v>
      </c>
      <c r="C42" s="301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296"/>
      <c r="C43" s="305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296"/>
      <c r="C44" s="308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296"/>
      <c r="C45" s="309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96"/>
      <c r="C46" s="305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296"/>
      <c r="C47" s="308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296"/>
      <c r="C48" s="308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296"/>
      <c r="C49" s="304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296"/>
      <c r="C50" s="308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296"/>
      <c r="C51" s="309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96"/>
      <c r="C52" s="304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296"/>
      <c r="C53" s="308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310"/>
      <c r="C54" s="309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296" t="s">
        <v>36</v>
      </c>
      <c r="C55" s="297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296"/>
      <c r="C56" s="297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298"/>
      <c r="C57" s="299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300" t="s">
        <v>9</v>
      </c>
      <c r="C59" s="301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307" t="s">
        <v>37</v>
      </c>
      <c r="C60" s="304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96"/>
      <c r="C61" s="308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96"/>
      <c r="C62" s="309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96"/>
      <c r="C63" s="304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96"/>
      <c r="C64" s="308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96"/>
      <c r="C65" s="309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96"/>
      <c r="C66" s="305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96"/>
      <c r="C67" s="308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96"/>
      <c r="C68" s="308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96"/>
      <c r="C69" s="304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96"/>
      <c r="C70" s="308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96"/>
      <c r="C71" s="309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96"/>
      <c r="C72" s="304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96"/>
      <c r="C73" s="308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310"/>
      <c r="C74" s="309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96" t="s">
        <v>38</v>
      </c>
      <c r="C75" s="297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96"/>
      <c r="C76" s="297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98"/>
      <c r="C77" s="299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300" t="s">
        <v>9</v>
      </c>
      <c r="C79" s="301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307" t="s">
        <v>44</v>
      </c>
      <c r="C80" s="304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96"/>
      <c r="C81" s="308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96"/>
      <c r="C82" s="309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96"/>
      <c r="C83" s="304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96"/>
      <c r="C84" s="308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96"/>
      <c r="C85" s="309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96"/>
      <c r="C86" s="305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96"/>
      <c r="C87" s="308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96"/>
      <c r="C88" s="308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96"/>
      <c r="C89" s="304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96"/>
      <c r="C90" s="308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96"/>
      <c r="C91" s="309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96"/>
      <c r="C92" s="304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96"/>
      <c r="C93" s="308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310"/>
      <c r="C94" s="309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96" t="s">
        <v>45</v>
      </c>
      <c r="C95" s="297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96"/>
      <c r="C96" s="297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98"/>
      <c r="C97" s="299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300" t="s">
        <v>9</v>
      </c>
      <c r="C99" s="301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307" t="s">
        <v>51</v>
      </c>
      <c r="C100" s="304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96"/>
      <c r="C101" s="308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96"/>
      <c r="C102" s="309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96"/>
      <c r="C103" s="304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96"/>
      <c r="C104" s="308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96"/>
      <c r="C105" s="309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96"/>
      <c r="C106" s="305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96"/>
      <c r="C107" s="308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96"/>
      <c r="C108" s="308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96"/>
      <c r="C109" s="304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96"/>
      <c r="C110" s="308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96"/>
      <c r="C111" s="309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96" t="s">
        <v>56</v>
      </c>
      <c r="C112" s="297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96"/>
      <c r="C113" s="297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98"/>
      <c r="C114" s="299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300" t="s">
        <v>9</v>
      </c>
      <c r="C116" s="301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307" t="s">
        <v>57</v>
      </c>
      <c r="C117" s="304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96"/>
      <c r="C118" s="308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96"/>
      <c r="C119" s="309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96"/>
      <c r="C120" s="304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96"/>
      <c r="C121" s="308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96"/>
      <c r="C122" s="309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96"/>
      <c r="C123" s="305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96"/>
      <c r="C124" s="308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96"/>
      <c r="C125" s="308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96"/>
      <c r="C126" s="304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96"/>
      <c r="C127" s="308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96"/>
      <c r="C128" s="309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96"/>
      <c r="C129" s="304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96"/>
      <c r="C130" s="308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310"/>
      <c r="C131" s="309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96" t="s">
        <v>58</v>
      </c>
      <c r="C132" s="297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96"/>
      <c r="C133" s="297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98"/>
      <c r="C134" s="299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300" t="s">
        <v>9</v>
      </c>
      <c r="C136" s="301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307" t="s">
        <v>63</v>
      </c>
      <c r="C137" s="304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96"/>
      <c r="C138" s="308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96"/>
      <c r="C139" s="309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96"/>
      <c r="C140" s="304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96"/>
      <c r="C141" s="308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96"/>
      <c r="C142" s="309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96"/>
      <c r="C143" s="305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96"/>
      <c r="C144" s="308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96"/>
      <c r="C145" s="308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96"/>
      <c r="C146" s="304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96"/>
      <c r="C147" s="308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96"/>
      <c r="C148" s="309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96"/>
      <c r="C149" s="304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96"/>
      <c r="C150" s="308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310"/>
      <c r="C151" s="309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96" t="s">
        <v>64</v>
      </c>
      <c r="C152" s="297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96"/>
      <c r="C153" s="297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98"/>
      <c r="C154" s="299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300" t="s">
        <v>9</v>
      </c>
      <c r="C156" s="301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307" t="s">
        <v>71</v>
      </c>
      <c r="C157" s="304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96"/>
      <c r="C158" s="308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96"/>
      <c r="C159" s="309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96"/>
      <c r="C160" s="304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96"/>
      <c r="C161" s="308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96"/>
      <c r="C162" s="309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96"/>
      <c r="C163" s="305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96"/>
      <c r="C164" s="308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96"/>
      <c r="C165" s="308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96"/>
      <c r="C166" s="304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96"/>
      <c r="C167" s="308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96"/>
      <c r="C168" s="309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96"/>
      <c r="C169" s="304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96"/>
      <c r="C170" s="308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310"/>
      <c r="C171" s="309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96" t="s">
        <v>72</v>
      </c>
      <c r="C172" s="297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96"/>
      <c r="C173" s="297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98"/>
      <c r="C174" s="299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300" t="s">
        <v>9</v>
      </c>
      <c r="C176" s="301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307" t="s">
        <v>78</v>
      </c>
      <c r="C177" s="304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96"/>
      <c r="C178" s="308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96"/>
      <c r="C179" s="309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96"/>
      <c r="C180" s="304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96"/>
      <c r="C181" s="308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96"/>
      <c r="C182" s="309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96"/>
      <c r="C183" s="305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96"/>
      <c r="C184" s="308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96"/>
      <c r="C185" s="308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96"/>
      <c r="C186" s="304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96"/>
      <c r="C187" s="308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96"/>
      <c r="C188" s="309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96"/>
      <c r="C189" s="304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96"/>
      <c r="C190" s="308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310"/>
      <c r="C191" s="309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96" t="s">
        <v>84</v>
      </c>
      <c r="C192" s="297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296"/>
      <c r="C193" s="297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298"/>
      <c r="C194" s="299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300" t="s">
        <v>9</v>
      </c>
      <c r="C196" s="301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307" t="s">
        <v>85</v>
      </c>
      <c r="C197" s="304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96"/>
      <c r="C198" s="305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96"/>
      <c r="C199" s="306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96"/>
      <c r="C200" s="304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96"/>
      <c r="C201" s="308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96"/>
      <c r="C202" s="309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96"/>
      <c r="C203" s="305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96"/>
      <c r="C204" s="308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96"/>
      <c r="C205" s="308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96"/>
      <c r="C206" s="304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96"/>
      <c r="C207" s="308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96"/>
      <c r="C208" s="309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96"/>
      <c r="C209" s="304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96"/>
      <c r="C210" s="308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310"/>
      <c r="C211" s="309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96" t="s">
        <v>86</v>
      </c>
      <c r="C212" s="297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296"/>
      <c r="C213" s="297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298"/>
      <c r="C214" s="299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300" t="s">
        <v>9</v>
      </c>
      <c r="C216" s="301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307" t="s">
        <v>92</v>
      </c>
      <c r="C217" s="304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96"/>
      <c r="C218" s="305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96"/>
      <c r="C219" s="306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96"/>
      <c r="C220" s="304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96"/>
      <c r="C221" s="308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96"/>
      <c r="C222" s="309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96"/>
      <c r="C223" s="305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96"/>
      <c r="C224" s="308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96"/>
      <c r="C225" s="308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96"/>
      <c r="C226" s="304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96"/>
      <c r="C227" s="308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96"/>
      <c r="C228" s="309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96"/>
      <c r="C229" s="304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96"/>
      <c r="C230" s="308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310"/>
      <c r="C231" s="309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96" t="s">
        <v>93</v>
      </c>
      <c r="C232" s="297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96"/>
      <c r="C233" s="297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98"/>
      <c r="C234" s="299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300" t="s">
        <v>9</v>
      </c>
      <c r="C236" s="301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307" t="s">
        <v>99</v>
      </c>
      <c r="C237" s="304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96"/>
      <c r="C238" s="305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96"/>
      <c r="C239" s="306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96"/>
      <c r="C240" s="304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96"/>
      <c r="C241" s="308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96"/>
      <c r="C242" s="309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96"/>
      <c r="C243" s="305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96"/>
      <c r="C244" s="308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96"/>
      <c r="C245" s="308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96"/>
      <c r="C246" s="304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96"/>
      <c r="C247" s="308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96"/>
      <c r="C248" s="309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96"/>
      <c r="C249" s="304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96"/>
      <c r="C250" s="308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310"/>
      <c r="C251" s="309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96" t="s">
        <v>104</v>
      </c>
      <c r="C252" s="297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96"/>
      <c r="C253" s="297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98"/>
      <c r="C254" s="299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300" t="s">
        <v>9</v>
      </c>
      <c r="C256" s="301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307" t="s">
        <v>107</v>
      </c>
      <c r="C257" s="304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96"/>
      <c r="C258" s="305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96"/>
      <c r="C259" s="306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96"/>
      <c r="C260" s="304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96"/>
      <c r="C261" s="308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96"/>
      <c r="C262" s="309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96"/>
      <c r="C263" s="305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96"/>
      <c r="C264" s="308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96"/>
      <c r="C265" s="308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96"/>
      <c r="C266" s="304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96"/>
      <c r="C267" s="308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96"/>
      <c r="C268" s="309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96" t="s">
        <v>112</v>
      </c>
      <c r="C269" s="297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96"/>
      <c r="C270" s="297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98"/>
      <c r="C271" s="299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300" t="s">
        <v>9</v>
      </c>
      <c r="C274" s="301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307" t="s">
        <v>113</v>
      </c>
      <c r="C275" s="304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96"/>
      <c r="C276" s="305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96"/>
      <c r="C277" s="306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96"/>
      <c r="C278" s="304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96"/>
      <c r="C279" s="308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96"/>
      <c r="C280" s="309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96"/>
      <c r="C281" s="305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96"/>
      <c r="C282" s="308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96"/>
      <c r="C283" s="308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96"/>
      <c r="C284" s="304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96"/>
      <c r="C285" s="308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96"/>
      <c r="C286" s="309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96"/>
      <c r="C287" s="304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96"/>
      <c r="C288" s="308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310"/>
      <c r="C289" s="309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96" t="s">
        <v>114</v>
      </c>
      <c r="C290" s="297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96"/>
      <c r="C291" s="297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98"/>
      <c r="C292" s="299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300" t="s">
        <v>9</v>
      </c>
      <c r="C299" s="301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307" t="s">
        <v>126</v>
      </c>
      <c r="C300" s="304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296"/>
      <c r="C301" s="305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296"/>
      <c r="C302" s="306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96"/>
      <c r="C303" s="304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96"/>
      <c r="C304" s="308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296"/>
      <c r="C305" s="309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96"/>
      <c r="C306" s="305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96"/>
      <c r="C307" s="308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296"/>
      <c r="C308" s="308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96"/>
      <c r="C309" s="304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96"/>
      <c r="C310" s="308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96"/>
      <c r="C311" s="309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96"/>
      <c r="C312" s="311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96"/>
      <c r="C313" s="312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310"/>
      <c r="C314" s="313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96" t="s">
        <v>132</v>
      </c>
      <c r="C315" s="297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96"/>
      <c r="C316" s="297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98"/>
      <c r="C317" s="299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300" t="s">
        <v>9</v>
      </c>
      <c r="C319" s="301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307" t="s">
        <v>133</v>
      </c>
      <c r="C320" s="304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296"/>
      <c r="C321" s="305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296"/>
      <c r="C322" s="306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296"/>
      <c r="C323" s="304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96"/>
      <c r="C324" s="308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296"/>
      <c r="C325" s="309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96"/>
      <c r="C326" s="305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96"/>
      <c r="C327" s="308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296"/>
      <c r="C328" s="308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96"/>
      <c r="C329" s="304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296"/>
      <c r="C330" s="308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296"/>
      <c r="C331" s="309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96"/>
      <c r="C332" s="311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296"/>
      <c r="C333" s="312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310"/>
      <c r="C334" s="313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96" t="s">
        <v>134</v>
      </c>
      <c r="C335" s="297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296"/>
      <c r="C336" s="297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298"/>
      <c r="C337" s="299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300" t="s">
        <v>9</v>
      </c>
      <c r="C339" s="301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307" t="s">
        <v>140</v>
      </c>
      <c r="C340" s="304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96"/>
      <c r="C341" s="305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296"/>
      <c r="C342" s="306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96"/>
      <c r="C343" s="304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96"/>
      <c r="C344" s="308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296"/>
      <c r="C345" s="309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96"/>
      <c r="C346" s="305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96"/>
      <c r="C347" s="308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296"/>
      <c r="C348" s="308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96"/>
      <c r="C349" s="304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296"/>
      <c r="C350" s="308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296"/>
      <c r="C351" s="309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96"/>
      <c r="C352" s="311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296"/>
      <c r="C353" s="312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310"/>
      <c r="C354" s="313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96" t="s">
        <v>141</v>
      </c>
      <c r="C355" s="297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296"/>
      <c r="C356" s="297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298"/>
      <c r="C357" s="299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300" t="s">
        <v>9</v>
      </c>
      <c r="C360" s="301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307" t="s">
        <v>147</v>
      </c>
      <c r="C361" s="304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296"/>
      <c r="C362" s="305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296"/>
      <c r="C363" s="306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296"/>
      <c r="C364" s="304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296"/>
      <c r="C365" s="308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296"/>
      <c r="C366" s="309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296"/>
      <c r="C367" s="305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296"/>
      <c r="C368" s="308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296"/>
      <c r="C369" s="308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296"/>
      <c r="C370" s="304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296"/>
      <c r="C371" s="308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296"/>
      <c r="C372" s="309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296"/>
      <c r="C373" s="311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296"/>
      <c r="C374" s="312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310"/>
      <c r="C375" s="313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296" t="s">
        <v>154</v>
      </c>
      <c r="C376" s="297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296"/>
      <c r="C377" s="297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298"/>
      <c r="C378" s="299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300" t="s">
        <v>9</v>
      </c>
      <c r="C380" s="301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307" t="s">
        <v>156</v>
      </c>
      <c r="C381" s="304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296"/>
      <c r="C382" s="305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296"/>
      <c r="C383" s="306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296"/>
      <c r="C384" s="304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296"/>
      <c r="C385" s="308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296"/>
      <c r="C386" s="309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96"/>
      <c r="C387" s="305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296"/>
      <c r="C388" s="308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296"/>
      <c r="C389" s="308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296"/>
      <c r="C390" s="304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296"/>
      <c r="C391" s="308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296"/>
      <c r="C392" s="309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96"/>
      <c r="C393" s="311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296"/>
      <c r="C394" s="312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310"/>
      <c r="C395" s="313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96" t="s">
        <v>161</v>
      </c>
      <c r="C396" s="297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296"/>
      <c r="C397" s="297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298"/>
      <c r="C398" s="299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300" t="s">
        <v>9</v>
      </c>
      <c r="C401" s="301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307" t="s">
        <v>163</v>
      </c>
      <c r="C402" s="322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296"/>
      <c r="C403" s="305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296"/>
      <c r="C404" s="306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296"/>
      <c r="C405" s="322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296"/>
      <c r="C406" s="308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296"/>
      <c r="C407" s="309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96"/>
      <c r="C408" s="305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296"/>
      <c r="C409" s="308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296"/>
      <c r="C410" s="308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296"/>
      <c r="C411" s="304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296"/>
      <c r="C412" s="308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296"/>
      <c r="C413" s="309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296"/>
      <c r="C414" s="311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296"/>
      <c r="C415" s="312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310"/>
      <c r="C416" s="313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96" t="s">
        <v>166</v>
      </c>
      <c r="C417" s="297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296"/>
      <c r="C418" s="297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298"/>
      <c r="C419" s="299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300" t="s">
        <v>9</v>
      </c>
      <c r="C422" s="301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307" t="s">
        <v>170</v>
      </c>
      <c r="C423" s="304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296"/>
      <c r="C424" s="305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296"/>
      <c r="C425" s="306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296"/>
      <c r="C426" s="304" t="s">
        <v>173</v>
      </c>
      <c r="D426" s="50" t="s">
        <v>3</v>
      </c>
      <c r="E426" s="208"/>
      <c r="F426" s="208"/>
      <c r="G426" s="253"/>
      <c r="H426" s="208"/>
      <c r="I426" s="254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296"/>
      <c r="C427" s="308"/>
      <c r="D427" s="51" t="s">
        <v>0</v>
      </c>
      <c r="E427" s="209"/>
      <c r="F427" s="209"/>
      <c r="G427" s="255"/>
      <c r="H427" s="209"/>
      <c r="I427" s="256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296"/>
      <c r="C428" s="309"/>
      <c r="D428" s="52" t="s">
        <v>4</v>
      </c>
      <c r="E428" s="176"/>
      <c r="F428" s="176"/>
      <c r="G428" s="257"/>
      <c r="H428" s="176"/>
      <c r="I428" s="258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296"/>
      <c r="C429" s="305" t="s">
        <v>172</v>
      </c>
      <c r="D429" s="17" t="s">
        <v>3</v>
      </c>
      <c r="E429" s="93">
        <v>3101</v>
      </c>
      <c r="F429" s="111">
        <v>651</v>
      </c>
      <c r="G429" s="224">
        <v>1787</v>
      </c>
      <c r="H429" s="22">
        <v>1430</v>
      </c>
      <c r="I429" s="112">
        <v>811</v>
      </c>
      <c r="J429" s="111">
        <v>60</v>
      </c>
      <c r="K429" s="127">
        <v>644</v>
      </c>
      <c r="L429" s="112">
        <v>579</v>
      </c>
      <c r="M429" s="127">
        <v>379</v>
      </c>
      <c r="N429" s="250">
        <f>SUM(E429:M429)</f>
        <v>9442</v>
      </c>
    </row>
    <row r="430" spans="2:14" x14ac:dyDescent="0.4">
      <c r="B430" s="296"/>
      <c r="C430" s="308"/>
      <c r="D430" s="51" t="s">
        <v>0</v>
      </c>
      <c r="E430" s="11">
        <v>2077</v>
      </c>
      <c r="F430" s="114">
        <v>396</v>
      </c>
      <c r="G430" s="122">
        <v>971</v>
      </c>
      <c r="H430" s="11">
        <v>1171</v>
      </c>
      <c r="I430" s="122">
        <v>602</v>
      </c>
      <c r="J430" s="114">
        <v>23</v>
      </c>
      <c r="K430" s="118">
        <v>381</v>
      </c>
      <c r="L430" s="115">
        <v>291</v>
      </c>
      <c r="M430" s="118">
        <v>160</v>
      </c>
      <c r="N430" s="198">
        <f>SUM(E430:M430)</f>
        <v>6072</v>
      </c>
    </row>
    <row r="431" spans="2:14" ht="15" thickBot="1" x14ac:dyDescent="0.45">
      <c r="B431" s="296"/>
      <c r="C431" s="308"/>
      <c r="D431" s="16" t="s">
        <v>4</v>
      </c>
      <c r="E431" s="56">
        <v>0.67</v>
      </c>
      <c r="F431" s="130">
        <v>0.60799999999999998</v>
      </c>
      <c r="G431" s="131">
        <v>0.54300000000000004</v>
      </c>
      <c r="H431" s="56">
        <v>0.81899999999999995</v>
      </c>
      <c r="I431" s="131">
        <v>0.74229999999999996</v>
      </c>
      <c r="J431" s="130">
        <f>J430/J429</f>
        <v>0.38333333333333336</v>
      </c>
      <c r="K431" s="130">
        <v>0.59199999999999997</v>
      </c>
      <c r="L431" s="131">
        <v>0.5</v>
      </c>
      <c r="M431" s="130">
        <v>0.42</v>
      </c>
      <c r="N431" s="251">
        <f>N430/N429</f>
        <v>0.64308409235331498</v>
      </c>
    </row>
    <row r="432" spans="2:14" x14ac:dyDescent="0.4">
      <c r="B432" s="296"/>
      <c r="C432" s="304" t="s">
        <v>174</v>
      </c>
      <c r="D432" s="218" t="s">
        <v>5</v>
      </c>
      <c r="E432" s="10">
        <v>2667</v>
      </c>
      <c r="F432" s="10">
        <v>706</v>
      </c>
      <c r="G432" s="226">
        <v>1837</v>
      </c>
      <c r="H432" s="10">
        <v>1328</v>
      </c>
      <c r="I432" s="112">
        <v>783</v>
      </c>
      <c r="J432" s="111">
        <v>47</v>
      </c>
      <c r="K432" s="111">
        <v>595</v>
      </c>
      <c r="L432" s="226">
        <v>804</v>
      </c>
      <c r="M432" s="111">
        <v>303</v>
      </c>
      <c r="N432" s="250">
        <f>SUM(E432:M432)</f>
        <v>9070</v>
      </c>
    </row>
    <row r="433" spans="2:16" x14ac:dyDescent="0.4">
      <c r="B433" s="296"/>
      <c r="C433" s="308"/>
      <c r="D433" s="219" t="s">
        <v>0</v>
      </c>
      <c r="E433" s="11">
        <v>1767</v>
      </c>
      <c r="F433" s="11">
        <v>466</v>
      </c>
      <c r="G433" s="228">
        <v>1084</v>
      </c>
      <c r="H433" s="11">
        <v>1091</v>
      </c>
      <c r="I433" s="122">
        <v>590</v>
      </c>
      <c r="J433" s="114">
        <v>20</v>
      </c>
      <c r="K433" s="114">
        <v>362</v>
      </c>
      <c r="L433" s="228">
        <v>441</v>
      </c>
      <c r="M433" s="114">
        <v>151</v>
      </c>
      <c r="N433" s="198">
        <f>SUM(E433:M433)</f>
        <v>5972</v>
      </c>
    </row>
    <row r="434" spans="2:16" ht="15" thickBot="1" x14ac:dyDescent="0.45">
      <c r="B434" s="296"/>
      <c r="C434" s="309"/>
      <c r="D434" s="220" t="s">
        <v>4</v>
      </c>
      <c r="E434" s="229">
        <v>0.66300000000000003</v>
      </c>
      <c r="F434" s="229">
        <v>0.66</v>
      </c>
      <c r="G434" s="230">
        <v>0.59</v>
      </c>
      <c r="H434" s="229">
        <v>0.82199999999999995</v>
      </c>
      <c r="I434" s="216">
        <v>0.75349999999999995</v>
      </c>
      <c r="J434" s="73">
        <f>J433/J432</f>
        <v>0.42553191489361702</v>
      </c>
      <c r="K434" s="73">
        <v>0.60799999999999998</v>
      </c>
      <c r="L434" s="230">
        <v>0.54</v>
      </c>
      <c r="M434" s="73">
        <v>0.5</v>
      </c>
      <c r="N434" s="101">
        <f>N433/N432</f>
        <v>0.6584343991179713</v>
      </c>
    </row>
    <row r="435" spans="2:16" x14ac:dyDescent="0.4">
      <c r="B435" s="296"/>
      <c r="C435" s="311" t="s">
        <v>175</v>
      </c>
      <c r="D435" s="218" t="s">
        <v>5</v>
      </c>
      <c r="E435" s="10">
        <v>2894</v>
      </c>
      <c r="F435" s="10">
        <v>740</v>
      </c>
      <c r="G435" s="10">
        <v>1933</v>
      </c>
      <c r="H435" s="111">
        <v>1395</v>
      </c>
      <c r="I435" s="112">
        <v>702</v>
      </c>
      <c r="J435" s="10">
        <v>68</v>
      </c>
      <c r="K435" s="111">
        <v>926</v>
      </c>
      <c r="L435" s="112">
        <v>751</v>
      </c>
      <c r="M435" s="111">
        <v>350</v>
      </c>
      <c r="N435" s="250">
        <f>SUM(E435:M435)</f>
        <v>9759</v>
      </c>
    </row>
    <row r="436" spans="2:16" x14ac:dyDescent="0.4">
      <c r="B436" s="296"/>
      <c r="C436" s="312"/>
      <c r="D436" s="219" t="s">
        <v>0</v>
      </c>
      <c r="E436" s="11">
        <v>1861</v>
      </c>
      <c r="F436" s="11">
        <v>536</v>
      </c>
      <c r="G436" s="11">
        <v>1122</v>
      </c>
      <c r="H436" s="114">
        <v>1118</v>
      </c>
      <c r="I436" s="122">
        <v>468</v>
      </c>
      <c r="J436" s="11">
        <v>30</v>
      </c>
      <c r="K436" s="114">
        <v>523</v>
      </c>
      <c r="L436" s="122">
        <v>472</v>
      </c>
      <c r="M436" s="114">
        <v>182</v>
      </c>
      <c r="N436" s="198">
        <f>SUM(E436:M436)</f>
        <v>6312</v>
      </c>
    </row>
    <row r="437" spans="2:16" ht="15" thickBot="1" x14ac:dyDescent="0.45">
      <c r="B437" s="310"/>
      <c r="C437" s="313"/>
      <c r="D437" s="220" t="s">
        <v>4</v>
      </c>
      <c r="E437" s="12">
        <v>0.64300000000000002</v>
      </c>
      <c r="F437" s="12">
        <v>0.72399999999999998</v>
      </c>
      <c r="G437" s="12">
        <v>0.57999999999999996</v>
      </c>
      <c r="H437" s="12">
        <v>0.80100000000000005</v>
      </c>
      <c r="I437" s="94">
        <v>0.66700000000000004</v>
      </c>
      <c r="J437" s="12">
        <f>J436/J435</f>
        <v>0.44117647058823528</v>
      </c>
      <c r="K437" s="34">
        <v>0.56499999999999995</v>
      </c>
      <c r="L437" s="94">
        <v>0.62</v>
      </c>
      <c r="M437" s="34">
        <v>0.52</v>
      </c>
      <c r="N437" s="101">
        <f>N436/N435</f>
        <v>0.64678758069474329</v>
      </c>
    </row>
    <row r="438" spans="2:16" x14ac:dyDescent="0.4">
      <c r="B438" s="296" t="s">
        <v>84</v>
      </c>
      <c r="C438" s="297"/>
      <c r="D438" s="195" t="s">
        <v>155</v>
      </c>
      <c r="E438" s="190">
        <f t="shared" ref="E438:N438" si="88">E423+E426+E429+E432+E435</f>
        <v>10646</v>
      </c>
      <c r="F438" s="2">
        <f t="shared" ref="F438" si="89">F423+F426+F429+F432+F435</f>
        <v>2097</v>
      </c>
      <c r="G438" s="190">
        <f t="shared" si="88"/>
        <v>7322</v>
      </c>
      <c r="H438" s="190">
        <f t="shared" si="88"/>
        <v>4902</v>
      </c>
      <c r="I438" s="2">
        <f t="shared" ref="I438" si="90">I423+I426+I429+I432+I435</f>
        <v>2296</v>
      </c>
      <c r="J438" s="190">
        <f t="shared" si="88"/>
        <v>245</v>
      </c>
      <c r="K438" s="190">
        <f t="shared" si="88"/>
        <v>2342</v>
      </c>
      <c r="L438" s="213">
        <f t="shared" si="88"/>
        <v>2665</v>
      </c>
      <c r="M438" s="190">
        <f t="shared" si="88"/>
        <v>1107</v>
      </c>
      <c r="N438" s="247">
        <f t="shared" si="88"/>
        <v>33622</v>
      </c>
      <c r="P438" s="252"/>
    </row>
    <row r="439" spans="2:16" x14ac:dyDescent="0.4">
      <c r="B439" s="296"/>
      <c r="C439" s="297"/>
      <c r="D439" s="43" t="s">
        <v>0</v>
      </c>
      <c r="E439" s="44">
        <f t="shared" ref="E439:N439" si="91">E424+E427+E430+E433+E436</f>
        <v>6901</v>
      </c>
      <c r="F439" s="138">
        <f t="shared" ref="F439" si="92">F424+F427+F430+F433+F436</f>
        <v>1398</v>
      </c>
      <c r="G439" s="44">
        <f t="shared" si="91"/>
        <v>4135</v>
      </c>
      <c r="H439" s="44">
        <f t="shared" si="91"/>
        <v>3924</v>
      </c>
      <c r="I439" s="138">
        <f t="shared" ref="I439" si="93">I424+I427+I430+I433+I436</f>
        <v>1660</v>
      </c>
      <c r="J439" s="44">
        <f t="shared" si="91"/>
        <v>97</v>
      </c>
      <c r="K439" s="44">
        <f t="shared" si="91"/>
        <v>1375</v>
      </c>
      <c r="L439" s="214">
        <f t="shared" si="91"/>
        <v>1297</v>
      </c>
      <c r="M439" s="44">
        <f t="shared" si="91"/>
        <v>526</v>
      </c>
      <c r="N439" s="237">
        <f t="shared" si="91"/>
        <v>21313</v>
      </c>
      <c r="P439" s="252"/>
    </row>
    <row r="440" spans="2:16" ht="15" thickBot="1" x14ac:dyDescent="0.45">
      <c r="B440" s="298"/>
      <c r="C440" s="299"/>
      <c r="D440" s="45" t="s">
        <v>4</v>
      </c>
      <c r="E440" s="46">
        <f t="shared" ref="E440:N440" si="94">E439/E438</f>
        <v>0.64822468532782263</v>
      </c>
      <c r="F440" s="4">
        <f t="shared" ref="F440" si="95">F439/F438</f>
        <v>0.66666666666666663</v>
      </c>
      <c r="G440" s="46">
        <f t="shared" si="94"/>
        <v>0.56473641081671677</v>
      </c>
      <c r="H440" s="46">
        <f t="shared" si="94"/>
        <v>0.80048959608323134</v>
      </c>
      <c r="I440" s="4">
        <f t="shared" ref="I440" si="96">I439/I438</f>
        <v>0.72299651567944256</v>
      </c>
      <c r="J440" s="46">
        <f t="shared" si="94"/>
        <v>0.39591836734693875</v>
      </c>
      <c r="K440" s="46">
        <f t="shared" si="94"/>
        <v>0.58710503842869344</v>
      </c>
      <c r="L440" s="215">
        <f t="shared" si="94"/>
        <v>0.48667917448405251</v>
      </c>
      <c r="M440" s="46">
        <f t="shared" si="94"/>
        <v>0.47515808491418249</v>
      </c>
      <c r="N440" s="238">
        <f t="shared" si="94"/>
        <v>0.63390042234251387</v>
      </c>
    </row>
    <row r="441" spans="2:16" ht="23.4" customHeight="1" thickBot="1" x14ac:dyDescent="0.2">
      <c r="N441" s="259" t="s">
        <v>181</v>
      </c>
    </row>
    <row r="442" spans="2:16" ht="25.8" thickBot="1" x14ac:dyDescent="0.45">
      <c r="B442" s="300" t="s">
        <v>9</v>
      </c>
      <c r="C442" s="301"/>
      <c r="D442" s="38" t="s">
        <v>10</v>
      </c>
      <c r="E442" s="1" t="s">
        <v>2</v>
      </c>
      <c r="F442" s="1" t="s">
        <v>7</v>
      </c>
      <c r="G442" s="39" t="s">
        <v>8</v>
      </c>
      <c r="H442" s="40" t="s">
        <v>14</v>
      </c>
      <c r="I442" s="39" t="s">
        <v>148</v>
      </c>
      <c r="J442" s="40" t="s">
        <v>6</v>
      </c>
      <c r="K442" s="40" t="s">
        <v>12</v>
      </c>
      <c r="L442" s="39" t="s">
        <v>13</v>
      </c>
      <c r="M442" s="92" t="s">
        <v>17</v>
      </c>
      <c r="N442" s="92" t="s">
        <v>1</v>
      </c>
    </row>
    <row r="443" spans="2:16" x14ac:dyDescent="0.4">
      <c r="B443" s="307" t="s">
        <v>176</v>
      </c>
      <c r="C443" s="304" t="s">
        <v>178</v>
      </c>
      <c r="D443" s="17" t="s">
        <v>3</v>
      </c>
      <c r="E443" s="148">
        <v>3408</v>
      </c>
      <c r="F443" s="10">
        <v>654</v>
      </c>
      <c r="G443" s="10">
        <v>1955</v>
      </c>
      <c r="H443" s="10">
        <v>1519</v>
      </c>
      <c r="I443" s="10">
        <v>684</v>
      </c>
      <c r="J443" s="10">
        <v>75</v>
      </c>
      <c r="K443" s="148">
        <v>636</v>
      </c>
      <c r="L443" s="210">
        <v>477</v>
      </c>
      <c r="M443" s="10">
        <v>284</v>
      </c>
      <c r="N443" s="250">
        <f>SUM(E443:M443)</f>
        <v>9692</v>
      </c>
    </row>
    <row r="444" spans="2:16" x14ac:dyDescent="0.4">
      <c r="B444" s="296"/>
      <c r="C444" s="305"/>
      <c r="D444" s="51" t="s">
        <v>0</v>
      </c>
      <c r="E444" s="107">
        <v>2138</v>
      </c>
      <c r="F444" s="11">
        <v>389</v>
      </c>
      <c r="G444" s="11">
        <v>1069</v>
      </c>
      <c r="H444" s="11">
        <v>1225</v>
      </c>
      <c r="I444" s="11">
        <v>462</v>
      </c>
      <c r="J444" s="11">
        <v>40</v>
      </c>
      <c r="K444" s="107">
        <v>371</v>
      </c>
      <c r="L444" s="211">
        <v>249</v>
      </c>
      <c r="M444" s="11">
        <v>152</v>
      </c>
      <c r="N444" s="198">
        <f>SUM(E444:M444)</f>
        <v>6095</v>
      </c>
    </row>
    <row r="445" spans="2:16" ht="15" thickBot="1" x14ac:dyDescent="0.45">
      <c r="B445" s="296"/>
      <c r="C445" s="306"/>
      <c r="D445" s="52" t="s">
        <v>4</v>
      </c>
      <c r="E445" s="73">
        <v>0.627</v>
      </c>
      <c r="F445" s="12">
        <v>0.59499999999999997</v>
      </c>
      <c r="G445" s="12">
        <v>0.54600000000000004</v>
      </c>
      <c r="H445" s="12">
        <v>0.80600000000000005</v>
      </c>
      <c r="I445" s="12">
        <v>0.67500000000000004</v>
      </c>
      <c r="J445" s="12">
        <f>J444/J443</f>
        <v>0.53333333333333333</v>
      </c>
      <c r="K445" s="73">
        <v>0.58299999999999996</v>
      </c>
      <c r="L445" s="212">
        <v>0.52</v>
      </c>
      <c r="M445" s="12">
        <v>0.54</v>
      </c>
      <c r="N445" s="101">
        <f>N444/N443</f>
        <v>0.62886917044985557</v>
      </c>
    </row>
    <row r="446" spans="2:16" x14ac:dyDescent="0.4">
      <c r="B446" s="296"/>
      <c r="C446" s="304" t="s">
        <v>177</v>
      </c>
      <c r="D446" s="50" t="s">
        <v>3</v>
      </c>
      <c r="E446" s="10">
        <v>3446</v>
      </c>
      <c r="F446" s="10">
        <v>772</v>
      </c>
      <c r="G446" s="221">
        <v>1867</v>
      </c>
      <c r="H446" s="10">
        <v>1373</v>
      </c>
      <c r="I446" s="210">
        <v>719</v>
      </c>
      <c r="J446" s="10">
        <v>70</v>
      </c>
      <c r="K446" s="124">
        <v>712</v>
      </c>
      <c r="L446" s="112">
        <v>624</v>
      </c>
      <c r="M446" s="111">
        <v>367</v>
      </c>
      <c r="N446" s="250">
        <f>SUM(E446:M446)</f>
        <v>9950</v>
      </c>
    </row>
    <row r="447" spans="2:16" x14ac:dyDescent="0.4">
      <c r="B447" s="296"/>
      <c r="C447" s="308"/>
      <c r="D447" s="51" t="s">
        <v>0</v>
      </c>
      <c r="E447" s="11">
        <v>2039</v>
      </c>
      <c r="F447" s="11">
        <v>460</v>
      </c>
      <c r="G447" s="222">
        <v>1039</v>
      </c>
      <c r="H447" s="11">
        <v>1110</v>
      </c>
      <c r="I447" s="211">
        <v>470</v>
      </c>
      <c r="J447" s="11">
        <v>31</v>
      </c>
      <c r="K447" s="114">
        <v>449</v>
      </c>
      <c r="L447" s="115">
        <v>349</v>
      </c>
      <c r="M447" s="118">
        <v>135</v>
      </c>
      <c r="N447" s="198">
        <f>SUM(E447:M447)</f>
        <v>6082</v>
      </c>
    </row>
    <row r="448" spans="2:16" ht="15" thickBot="1" x14ac:dyDescent="0.45">
      <c r="B448" s="296"/>
      <c r="C448" s="309"/>
      <c r="D448" s="52" t="s">
        <v>4</v>
      </c>
      <c r="E448" s="12">
        <v>0.59199999999999997</v>
      </c>
      <c r="F448" s="12">
        <v>0.59599999999999997</v>
      </c>
      <c r="G448" s="223">
        <v>0.55600000000000005</v>
      </c>
      <c r="H448" s="12">
        <v>0.80800000000000005</v>
      </c>
      <c r="I448" s="212">
        <v>0.65400000000000003</v>
      </c>
      <c r="J448" s="12">
        <f>J447/J446</f>
        <v>0.44285714285714284</v>
      </c>
      <c r="K448" s="34">
        <v>0.63100000000000001</v>
      </c>
      <c r="L448" s="94">
        <v>0.55000000000000004</v>
      </c>
      <c r="M448" s="34">
        <v>0.37</v>
      </c>
      <c r="N448" s="101">
        <f>N447/N446</f>
        <v>0.61125628140703514</v>
      </c>
    </row>
    <row r="449" spans="2:14" x14ac:dyDescent="0.4">
      <c r="B449" s="296"/>
      <c r="C449" s="305" t="s">
        <v>179</v>
      </c>
      <c r="D449" s="17" t="s">
        <v>3</v>
      </c>
      <c r="E449" s="93">
        <v>3380</v>
      </c>
      <c r="F449" s="111">
        <v>746</v>
      </c>
      <c r="G449" s="224">
        <v>1935</v>
      </c>
      <c r="H449" s="22">
        <v>1337</v>
      </c>
      <c r="I449" s="112">
        <v>780</v>
      </c>
      <c r="J449" s="111">
        <v>70</v>
      </c>
      <c r="K449" s="127">
        <v>709</v>
      </c>
      <c r="L449" s="112">
        <v>694</v>
      </c>
      <c r="M449" s="127">
        <v>306</v>
      </c>
      <c r="N449" s="250">
        <f>SUM(E449:M449)</f>
        <v>9957</v>
      </c>
    </row>
    <row r="450" spans="2:14" x14ac:dyDescent="0.4">
      <c r="B450" s="296"/>
      <c r="C450" s="308"/>
      <c r="D450" s="51" t="s">
        <v>0</v>
      </c>
      <c r="E450" s="11">
        <v>1983</v>
      </c>
      <c r="F450" s="114">
        <v>460</v>
      </c>
      <c r="G450" s="122">
        <v>1028</v>
      </c>
      <c r="H450" s="11">
        <v>1074</v>
      </c>
      <c r="I450" s="122">
        <v>488</v>
      </c>
      <c r="J450" s="114">
        <v>28</v>
      </c>
      <c r="K450" s="118">
        <v>421</v>
      </c>
      <c r="L450" s="115">
        <v>371</v>
      </c>
      <c r="M450" s="118">
        <v>100</v>
      </c>
      <c r="N450" s="198">
        <f>SUM(E450:M450)</f>
        <v>5953</v>
      </c>
    </row>
    <row r="451" spans="2:14" ht="15" thickBot="1" x14ac:dyDescent="0.45">
      <c r="B451" s="296"/>
      <c r="C451" s="308"/>
      <c r="D451" s="16" t="s">
        <v>4</v>
      </c>
      <c r="E451" s="56">
        <v>0.58699999999999997</v>
      </c>
      <c r="F451" s="130">
        <v>0.61699999999999999</v>
      </c>
      <c r="G451" s="131">
        <v>0.53100000000000003</v>
      </c>
      <c r="H451" s="56">
        <v>0.78</v>
      </c>
      <c r="I451" s="131">
        <v>0.626</v>
      </c>
      <c r="J451" s="130">
        <f>J450/J449</f>
        <v>0.4</v>
      </c>
      <c r="K451" s="130">
        <v>0.59399999999999997</v>
      </c>
      <c r="L451" s="131">
        <v>0.53</v>
      </c>
      <c r="M451" s="130">
        <v>0.33</v>
      </c>
      <c r="N451" s="251">
        <f>N450/N449</f>
        <v>0.5978708446319172</v>
      </c>
    </row>
    <row r="452" spans="2:14" x14ac:dyDescent="0.4">
      <c r="B452" s="296"/>
      <c r="C452" s="304" t="s">
        <v>180</v>
      </c>
      <c r="D452" s="218" t="s">
        <v>5</v>
      </c>
      <c r="E452" s="10">
        <v>3314</v>
      </c>
      <c r="F452" s="10">
        <v>856</v>
      </c>
      <c r="G452" s="226">
        <v>2084</v>
      </c>
      <c r="H452" s="10">
        <v>1384</v>
      </c>
      <c r="I452" s="112">
        <v>672</v>
      </c>
      <c r="J452" s="111">
        <v>70</v>
      </c>
      <c r="K452" s="111">
        <v>800</v>
      </c>
      <c r="L452" s="226">
        <v>792</v>
      </c>
      <c r="M452" s="111">
        <v>409</v>
      </c>
      <c r="N452" s="250">
        <f>SUM(E452:M452)</f>
        <v>10381</v>
      </c>
    </row>
    <row r="453" spans="2:14" x14ac:dyDescent="0.4">
      <c r="B453" s="296"/>
      <c r="C453" s="308"/>
      <c r="D453" s="219" t="s">
        <v>0</v>
      </c>
      <c r="E453" s="11">
        <v>1815</v>
      </c>
      <c r="F453" s="11">
        <v>528</v>
      </c>
      <c r="G453" s="228">
        <v>1047</v>
      </c>
      <c r="H453" s="11">
        <v>1052</v>
      </c>
      <c r="I453" s="122">
        <v>435</v>
      </c>
      <c r="J453" s="114">
        <v>26</v>
      </c>
      <c r="K453" s="114">
        <v>517</v>
      </c>
      <c r="L453" s="228">
        <v>520</v>
      </c>
      <c r="M453" s="114">
        <v>175</v>
      </c>
      <c r="N453" s="198">
        <f>SUM(E453:M453)</f>
        <v>6115</v>
      </c>
    </row>
    <row r="454" spans="2:14" ht="15" thickBot="1" x14ac:dyDescent="0.45">
      <c r="B454" s="296"/>
      <c r="C454" s="309"/>
      <c r="D454" s="220" t="s">
        <v>4</v>
      </c>
      <c r="E454" s="229">
        <v>0.54800000000000004</v>
      </c>
      <c r="F454" s="229">
        <v>0.61699999999999999</v>
      </c>
      <c r="G454" s="230">
        <f>G453/G452</f>
        <v>0.50239923224568139</v>
      </c>
      <c r="H454" s="229">
        <v>0.76</v>
      </c>
      <c r="I454" s="216">
        <v>0.64700000000000002</v>
      </c>
      <c r="J454" s="73">
        <f>J453/J452</f>
        <v>0.37142857142857144</v>
      </c>
      <c r="K454" s="73">
        <v>0.64600000000000002</v>
      </c>
      <c r="L454" s="230">
        <v>0.65</v>
      </c>
      <c r="M454" s="73">
        <v>0.43</v>
      </c>
      <c r="N454" s="101">
        <f>N453/N452</f>
        <v>0.58905693093150946</v>
      </c>
    </row>
    <row r="455" spans="2:14" x14ac:dyDescent="0.4">
      <c r="B455" s="296" t="s">
        <v>182</v>
      </c>
      <c r="C455" s="297"/>
      <c r="D455" s="195" t="s">
        <v>155</v>
      </c>
      <c r="E455" s="190">
        <f t="shared" ref="E455:G455" si="97">E443+E446+E449+E452</f>
        <v>13548</v>
      </c>
      <c r="F455" s="190">
        <f t="shared" si="97"/>
        <v>3028</v>
      </c>
      <c r="G455" s="190">
        <f t="shared" si="97"/>
        <v>7841</v>
      </c>
      <c r="H455" s="190">
        <f>H443+H446+H449+H452</f>
        <v>5613</v>
      </c>
      <c r="I455" s="190">
        <f t="shared" ref="I455:N455" si="98">I443+I446+I449+I452</f>
        <v>2855</v>
      </c>
      <c r="J455" s="190">
        <f t="shared" si="98"/>
        <v>285</v>
      </c>
      <c r="K455" s="190">
        <f t="shared" si="98"/>
        <v>2857</v>
      </c>
      <c r="L455" s="190">
        <f t="shared" si="98"/>
        <v>2587</v>
      </c>
      <c r="M455" s="190">
        <f t="shared" si="98"/>
        <v>1366</v>
      </c>
      <c r="N455" s="190">
        <f t="shared" si="98"/>
        <v>39980</v>
      </c>
    </row>
    <row r="456" spans="2:14" x14ac:dyDescent="0.4">
      <c r="B456" s="296"/>
      <c r="C456" s="297"/>
      <c r="D456" s="43" t="s">
        <v>0</v>
      </c>
      <c r="E456" s="44">
        <f t="shared" ref="E456:G456" si="99">E444+E447+E450+E453</f>
        <v>7975</v>
      </c>
      <c r="F456" s="44">
        <f t="shared" si="99"/>
        <v>1837</v>
      </c>
      <c r="G456" s="44">
        <f t="shared" si="99"/>
        <v>4183</v>
      </c>
      <c r="H456" s="44">
        <f>H444+H447+H450+H453</f>
        <v>4461</v>
      </c>
      <c r="I456" s="44">
        <f t="shared" ref="I456:N456" si="100">I444+I447+I450+I453</f>
        <v>1855</v>
      </c>
      <c r="J456" s="44">
        <f t="shared" si="100"/>
        <v>125</v>
      </c>
      <c r="K456" s="44">
        <f t="shared" si="100"/>
        <v>1758</v>
      </c>
      <c r="L456" s="44">
        <f t="shared" si="100"/>
        <v>1489</v>
      </c>
      <c r="M456" s="44">
        <f t="shared" si="100"/>
        <v>562</v>
      </c>
      <c r="N456" s="44">
        <f t="shared" si="100"/>
        <v>24245</v>
      </c>
    </row>
    <row r="457" spans="2:14" ht="15" thickBot="1" x14ac:dyDescent="0.45">
      <c r="B457" s="298"/>
      <c r="C457" s="299"/>
      <c r="D457" s="45" t="s">
        <v>4</v>
      </c>
      <c r="E457" s="46">
        <f t="shared" ref="E457:G457" si="101">E456/E455</f>
        <v>0.58864777088869202</v>
      </c>
      <c r="F457" s="46">
        <f t="shared" si="101"/>
        <v>0.60667107001321008</v>
      </c>
      <c r="G457" s="46">
        <f t="shared" si="101"/>
        <v>0.53347787272031633</v>
      </c>
      <c r="H457" s="46">
        <f t="shared" ref="H457" si="102">H456/H455</f>
        <v>0.794762159273116</v>
      </c>
      <c r="I457" s="46">
        <f t="shared" ref="I457:N457" si="103">I456/I455</f>
        <v>0.64973730297723298</v>
      </c>
      <c r="J457" s="46">
        <f t="shared" si="103"/>
        <v>0.43859649122807015</v>
      </c>
      <c r="K457" s="46">
        <f t="shared" si="103"/>
        <v>0.61533076653832697</v>
      </c>
      <c r="L457" s="46">
        <f t="shared" si="103"/>
        <v>0.57557015848473136</v>
      </c>
      <c r="M457" s="46">
        <f t="shared" si="103"/>
        <v>0.41142020497803805</v>
      </c>
      <c r="N457" s="46">
        <f t="shared" si="103"/>
        <v>0.6064282141070535</v>
      </c>
    </row>
    <row r="458" spans="2:14" ht="15" thickBot="1" x14ac:dyDescent="0.45"/>
    <row r="459" spans="2:14" ht="25.8" thickBot="1" x14ac:dyDescent="0.45">
      <c r="B459" s="300" t="s">
        <v>9</v>
      </c>
      <c r="C459" s="301"/>
      <c r="D459" s="38" t="s">
        <v>10</v>
      </c>
      <c r="E459" s="1" t="s">
        <v>2</v>
      </c>
      <c r="F459" s="1" t="s">
        <v>7</v>
      </c>
      <c r="G459" s="39" t="s">
        <v>8</v>
      </c>
      <c r="H459" s="40" t="s">
        <v>14</v>
      </c>
      <c r="I459" s="39" t="s">
        <v>148</v>
      </c>
      <c r="J459" s="40" t="s">
        <v>6</v>
      </c>
      <c r="K459" s="40" t="s">
        <v>12</v>
      </c>
      <c r="L459" s="39" t="s">
        <v>13</v>
      </c>
      <c r="M459" s="98" t="s">
        <v>17</v>
      </c>
      <c r="N459" s="92" t="s">
        <v>1</v>
      </c>
    </row>
    <row r="460" spans="2:14" ht="14.4" customHeight="1" x14ac:dyDescent="0.4">
      <c r="B460" s="302" t="s">
        <v>183</v>
      </c>
      <c r="C460" s="304" t="s">
        <v>185</v>
      </c>
      <c r="D460" s="17" t="s">
        <v>3</v>
      </c>
      <c r="E460" s="148">
        <v>3510</v>
      </c>
      <c r="F460" s="148">
        <v>815</v>
      </c>
      <c r="G460" s="148">
        <v>2185</v>
      </c>
      <c r="H460" s="148">
        <v>1461</v>
      </c>
      <c r="I460" s="148">
        <v>740</v>
      </c>
      <c r="J460" s="148">
        <v>82</v>
      </c>
      <c r="K460" s="148">
        <v>439</v>
      </c>
      <c r="L460" s="148">
        <v>460</v>
      </c>
      <c r="M460" s="260">
        <v>279</v>
      </c>
      <c r="N460" s="262">
        <f>SUM(E460:M460)</f>
        <v>9971</v>
      </c>
    </row>
    <row r="461" spans="2:14" x14ac:dyDescent="0.4">
      <c r="B461" s="303"/>
      <c r="C461" s="305"/>
      <c r="D461" s="51" t="s">
        <v>0</v>
      </c>
      <c r="E461" s="107">
        <v>1917</v>
      </c>
      <c r="F461" s="107">
        <v>501</v>
      </c>
      <c r="G461" s="107">
        <v>1095</v>
      </c>
      <c r="H461" s="107">
        <v>1082</v>
      </c>
      <c r="I461" s="107">
        <v>500</v>
      </c>
      <c r="J461" s="107">
        <v>36</v>
      </c>
      <c r="K461" s="107">
        <v>261</v>
      </c>
      <c r="L461" s="107">
        <v>223</v>
      </c>
      <c r="M461" s="261">
        <v>123</v>
      </c>
      <c r="N461" s="263">
        <f>SUM(E461:M461)</f>
        <v>5738</v>
      </c>
    </row>
    <row r="462" spans="2:14" ht="15" thickBot="1" x14ac:dyDescent="0.45">
      <c r="B462" s="303"/>
      <c r="C462" s="306"/>
      <c r="D462" s="52" t="s">
        <v>4</v>
      </c>
      <c r="E462" s="73">
        <f>E461/E460</f>
        <v>0.5461538461538461</v>
      </c>
      <c r="F462" s="73">
        <f t="shared" ref="F462:M462" si="104">F461/F460</f>
        <v>0.6147239263803681</v>
      </c>
      <c r="G462" s="73">
        <f t="shared" si="104"/>
        <v>0.50114416475972545</v>
      </c>
      <c r="H462" s="73">
        <f t="shared" si="104"/>
        <v>0.74058863791923335</v>
      </c>
      <c r="I462" s="73">
        <f t="shared" si="104"/>
        <v>0.67567567567567566</v>
      </c>
      <c r="J462" s="73">
        <f t="shared" si="104"/>
        <v>0.43902439024390244</v>
      </c>
      <c r="K462" s="73">
        <f t="shared" si="104"/>
        <v>0.59453302961275623</v>
      </c>
      <c r="L462" s="73">
        <f t="shared" si="104"/>
        <v>0.48478260869565215</v>
      </c>
      <c r="M462" s="100">
        <f t="shared" si="104"/>
        <v>0.44086021505376344</v>
      </c>
      <c r="N462" s="264">
        <f>N461/N460</f>
        <v>0.57546885969311001</v>
      </c>
    </row>
    <row r="463" spans="2:14" ht="14.4" customHeight="1" x14ac:dyDescent="0.4">
      <c r="B463" s="303"/>
      <c r="C463" s="304" t="s">
        <v>186</v>
      </c>
      <c r="D463" s="50" t="s">
        <v>3</v>
      </c>
      <c r="E463" s="10">
        <v>3188</v>
      </c>
      <c r="F463" s="10">
        <v>843</v>
      </c>
      <c r="G463" s="221">
        <v>2313</v>
      </c>
      <c r="H463" s="10">
        <v>1510</v>
      </c>
      <c r="I463" s="210">
        <v>764</v>
      </c>
      <c r="J463" s="10">
        <v>85</v>
      </c>
      <c r="K463" s="124">
        <v>507</v>
      </c>
      <c r="L463" s="112">
        <v>554</v>
      </c>
      <c r="M463" s="111">
        <v>543</v>
      </c>
      <c r="N463" s="250">
        <f>SUM(E463:M463)</f>
        <v>10307</v>
      </c>
    </row>
    <row r="464" spans="2:14" x14ac:dyDescent="0.4">
      <c r="B464" s="303"/>
      <c r="C464" s="305"/>
      <c r="D464" s="51" t="s">
        <v>0</v>
      </c>
      <c r="E464" s="11">
        <v>1733</v>
      </c>
      <c r="F464" s="11">
        <v>552</v>
      </c>
      <c r="G464" s="222">
        <v>1159</v>
      </c>
      <c r="H464" s="11">
        <v>1130</v>
      </c>
      <c r="I464" s="211">
        <v>501</v>
      </c>
      <c r="J464" s="11">
        <v>24</v>
      </c>
      <c r="K464" s="114">
        <v>317</v>
      </c>
      <c r="L464" s="115">
        <v>336</v>
      </c>
      <c r="M464" s="118">
        <v>247</v>
      </c>
      <c r="N464" s="198">
        <f>SUM(E464:M464)</f>
        <v>5999</v>
      </c>
    </row>
    <row r="465" spans="2:14" ht="15" thickBot="1" x14ac:dyDescent="0.45">
      <c r="B465" s="303"/>
      <c r="C465" s="305"/>
      <c r="D465" s="16" t="s">
        <v>4</v>
      </c>
      <c r="E465" s="56">
        <v>0.54400000000000004</v>
      </c>
      <c r="F465" s="56">
        <v>0.65500000000000003</v>
      </c>
      <c r="G465" s="265">
        <v>0.501</v>
      </c>
      <c r="H465" s="56">
        <v>0.748</v>
      </c>
      <c r="I465" s="266">
        <v>0.65600000000000003</v>
      </c>
      <c r="J465" s="56">
        <f>J464/J463</f>
        <v>0.28235294117647058</v>
      </c>
      <c r="K465" s="130">
        <v>0.625</v>
      </c>
      <c r="L465" s="131">
        <v>0.6</v>
      </c>
      <c r="M465" s="130">
        <f>M464/M463</f>
        <v>0.45488029465930019</v>
      </c>
      <c r="N465" s="251">
        <f>N464/N463</f>
        <v>0.58203162899000682</v>
      </c>
    </row>
    <row r="466" spans="2:14" ht="14.4" customHeight="1" x14ac:dyDescent="0.4">
      <c r="B466" s="303"/>
      <c r="C466" s="304" t="s">
        <v>187</v>
      </c>
      <c r="D466" s="50" t="s">
        <v>3</v>
      </c>
      <c r="E466" s="10">
        <v>3338</v>
      </c>
      <c r="F466" s="111">
        <v>771</v>
      </c>
      <c r="G466" s="112">
        <v>2296</v>
      </c>
      <c r="H466" s="10">
        <v>1484</v>
      </c>
      <c r="I466" s="112">
        <v>511</v>
      </c>
      <c r="J466" s="111">
        <v>81</v>
      </c>
      <c r="K466" s="111">
        <v>532</v>
      </c>
      <c r="L466" s="112">
        <v>631</v>
      </c>
      <c r="M466" s="111">
        <v>288</v>
      </c>
      <c r="N466" s="250">
        <f>SUM(E466:M466)</f>
        <v>9932</v>
      </c>
    </row>
    <row r="467" spans="2:14" x14ac:dyDescent="0.4">
      <c r="B467" s="303"/>
      <c r="C467" s="305"/>
      <c r="D467" s="51" t="s">
        <v>0</v>
      </c>
      <c r="E467" s="11">
        <v>1738</v>
      </c>
      <c r="F467" s="114">
        <v>530</v>
      </c>
      <c r="G467" s="122">
        <v>1119</v>
      </c>
      <c r="H467" s="11">
        <v>1102</v>
      </c>
      <c r="I467" s="122">
        <v>344</v>
      </c>
      <c r="J467" s="114">
        <v>22</v>
      </c>
      <c r="K467" s="118">
        <v>341</v>
      </c>
      <c r="L467" s="115">
        <v>358</v>
      </c>
      <c r="M467" s="118">
        <v>120</v>
      </c>
      <c r="N467" s="198">
        <f>SUM(E467:M467)</f>
        <v>5674</v>
      </c>
    </row>
    <row r="468" spans="2:14" ht="15" thickBot="1" x14ac:dyDescent="0.45">
      <c r="B468" s="303"/>
      <c r="C468" s="306"/>
      <c r="D468" s="52" t="s">
        <v>4</v>
      </c>
      <c r="E468" s="12">
        <v>0.52100000000000002</v>
      </c>
      <c r="F468" s="34">
        <v>0.68700000000000006</v>
      </c>
      <c r="G468" s="94">
        <v>0.48699999999999999</v>
      </c>
      <c r="H468" s="12">
        <v>0.74299999999999999</v>
      </c>
      <c r="I468" s="94">
        <v>0.67300000000000004</v>
      </c>
      <c r="J468" s="34">
        <f>J467/J466</f>
        <v>0.27160493827160492</v>
      </c>
      <c r="K468" s="34">
        <v>0.64100000000000001</v>
      </c>
      <c r="L468" s="94">
        <v>0.56000000000000005</v>
      </c>
      <c r="M468" s="34">
        <f>M467/M466</f>
        <v>0.41666666666666669</v>
      </c>
      <c r="N468" s="101">
        <f>N467/N466</f>
        <v>0.57128473620620213</v>
      </c>
    </row>
    <row r="469" spans="2:14" x14ac:dyDescent="0.4">
      <c r="B469" s="303"/>
      <c r="C469" s="305" t="s">
        <v>188</v>
      </c>
      <c r="D469" s="17" t="s">
        <v>3</v>
      </c>
      <c r="E469" s="93">
        <v>3182</v>
      </c>
      <c r="F469" s="127">
        <v>753</v>
      </c>
      <c r="G469" s="128">
        <v>2345</v>
      </c>
      <c r="H469" s="93">
        <v>1439</v>
      </c>
      <c r="I469" s="128">
        <v>600</v>
      </c>
      <c r="J469" s="127">
        <v>81</v>
      </c>
      <c r="K469" s="127">
        <v>458</v>
      </c>
      <c r="L469" s="128">
        <v>570</v>
      </c>
      <c r="M469" s="127">
        <v>299</v>
      </c>
      <c r="N469" s="267">
        <f>SUM(E469:M469)</f>
        <v>9727</v>
      </c>
    </row>
    <row r="470" spans="2:14" x14ac:dyDescent="0.4">
      <c r="B470" s="303"/>
      <c r="C470" s="305"/>
      <c r="D470" s="51" t="s">
        <v>0</v>
      </c>
      <c r="E470" s="11">
        <v>1566</v>
      </c>
      <c r="F470" s="114">
        <v>531</v>
      </c>
      <c r="G470" s="122">
        <v>1051</v>
      </c>
      <c r="H470" s="11">
        <v>985</v>
      </c>
      <c r="I470" s="122">
        <v>454</v>
      </c>
      <c r="J470" s="114">
        <v>22</v>
      </c>
      <c r="K470" s="118">
        <v>276</v>
      </c>
      <c r="L470" s="115">
        <v>314</v>
      </c>
      <c r="M470" s="118">
        <v>150</v>
      </c>
      <c r="N470" s="198">
        <f>SUM(E470:M470)</f>
        <v>5349</v>
      </c>
    </row>
    <row r="471" spans="2:14" ht="15" thickBot="1" x14ac:dyDescent="0.45">
      <c r="B471" s="303"/>
      <c r="C471" s="306"/>
      <c r="D471" s="16" t="s">
        <v>4</v>
      </c>
      <c r="E471" s="56">
        <v>0.49199999999999999</v>
      </c>
      <c r="F471" s="130">
        <v>0.70499999999999996</v>
      </c>
      <c r="G471" s="131">
        <v>0.44800000000000001</v>
      </c>
      <c r="H471" s="56">
        <v>0.68500000000000005</v>
      </c>
      <c r="I471" s="131">
        <v>0.75700000000000001</v>
      </c>
      <c r="J471" s="130">
        <f>J470/J469</f>
        <v>0.27160493827160492</v>
      </c>
      <c r="K471" s="130">
        <v>0.60299999999999998</v>
      </c>
      <c r="L471" s="131">
        <v>0.55000000000000004</v>
      </c>
      <c r="M471" s="130">
        <v>0.5</v>
      </c>
      <c r="N471" s="251">
        <f>N470/N469</f>
        <v>0.5499126143723656</v>
      </c>
    </row>
    <row r="472" spans="2:14" ht="14.4" customHeight="1" x14ac:dyDescent="0.4">
      <c r="B472" s="303"/>
      <c r="C472" s="304" t="s">
        <v>189</v>
      </c>
      <c r="D472" s="218" t="s">
        <v>5</v>
      </c>
      <c r="E472" s="10">
        <v>932</v>
      </c>
      <c r="F472" s="10">
        <v>601</v>
      </c>
      <c r="G472" s="226">
        <v>1989</v>
      </c>
      <c r="H472" s="10">
        <v>418</v>
      </c>
      <c r="I472" s="139"/>
      <c r="J472" s="111">
        <v>80</v>
      </c>
      <c r="K472" s="111">
        <v>267</v>
      </c>
      <c r="L472" s="226">
        <v>397</v>
      </c>
      <c r="M472" s="111">
        <v>240</v>
      </c>
      <c r="N472" s="250">
        <f>SUM(E472:M472)</f>
        <v>4924</v>
      </c>
    </row>
    <row r="473" spans="2:14" x14ac:dyDescent="0.4">
      <c r="B473" s="303"/>
      <c r="C473" s="305"/>
      <c r="D473" s="219" t="s">
        <v>0</v>
      </c>
      <c r="E473" s="11">
        <v>526</v>
      </c>
      <c r="F473" s="11">
        <v>374</v>
      </c>
      <c r="G473" s="228">
        <v>693</v>
      </c>
      <c r="H473" s="11">
        <v>316</v>
      </c>
      <c r="I473" s="141"/>
      <c r="J473" s="114">
        <v>26</v>
      </c>
      <c r="K473" s="114">
        <v>163</v>
      </c>
      <c r="L473" s="228">
        <v>264</v>
      </c>
      <c r="M473" s="114">
        <v>94</v>
      </c>
      <c r="N473" s="198">
        <f>SUM(E473:M473)</f>
        <v>2456</v>
      </c>
    </row>
    <row r="474" spans="2:14" ht="15" thickBot="1" x14ac:dyDescent="0.45">
      <c r="B474" s="303"/>
      <c r="C474" s="306"/>
      <c r="D474" s="220" t="s">
        <v>4</v>
      </c>
      <c r="E474" s="229">
        <v>0.56399999999999995</v>
      </c>
      <c r="F474" s="229">
        <v>0.622</v>
      </c>
      <c r="G474" s="230">
        <v>0.34799999999999998</v>
      </c>
      <c r="H474" s="229">
        <v>0.75600000000000001</v>
      </c>
      <c r="I474" s="137"/>
      <c r="J474" s="73">
        <f>J473/J472</f>
        <v>0.32500000000000001</v>
      </c>
      <c r="K474" s="73">
        <v>0.61</v>
      </c>
      <c r="L474" s="230">
        <v>0.66</v>
      </c>
      <c r="M474" s="73">
        <v>0.39</v>
      </c>
      <c r="N474" s="101">
        <f>N473/N472</f>
        <v>0.49878147847278637</v>
      </c>
    </row>
    <row r="475" spans="2:14" ht="14.4" customHeight="1" x14ac:dyDescent="0.4">
      <c r="B475" s="296" t="s">
        <v>184</v>
      </c>
      <c r="C475" s="297"/>
      <c r="D475" s="195" t="s">
        <v>155</v>
      </c>
      <c r="E475" s="190">
        <f>E460+E463+E466+E469+E472</f>
        <v>14150</v>
      </c>
      <c r="F475" s="190">
        <f t="shared" ref="F475:N475" si="105">F460+F463+F466+F469+F472</f>
        <v>3783</v>
      </c>
      <c r="G475" s="190">
        <f t="shared" si="105"/>
        <v>11128</v>
      </c>
      <c r="H475" s="190">
        <f t="shared" si="105"/>
        <v>6312</v>
      </c>
      <c r="I475" s="190">
        <f t="shared" si="105"/>
        <v>2615</v>
      </c>
      <c r="J475" s="190">
        <f t="shared" si="105"/>
        <v>409</v>
      </c>
      <c r="K475" s="190">
        <f t="shared" si="105"/>
        <v>2203</v>
      </c>
      <c r="L475" s="190">
        <f t="shared" si="105"/>
        <v>2612</v>
      </c>
      <c r="M475" s="190">
        <f t="shared" si="105"/>
        <v>1649</v>
      </c>
      <c r="N475" s="190">
        <f t="shared" si="105"/>
        <v>44861</v>
      </c>
    </row>
    <row r="476" spans="2:14" x14ac:dyDescent="0.4">
      <c r="B476" s="296"/>
      <c r="C476" s="297"/>
      <c r="D476" s="43" t="s">
        <v>0</v>
      </c>
      <c r="E476" s="44">
        <f>E461+E464+E467+E470+E473</f>
        <v>7480</v>
      </c>
      <c r="F476" s="44">
        <f t="shared" ref="F476:N476" si="106">F461+F464+F467+F470+F473</f>
        <v>2488</v>
      </c>
      <c r="G476" s="44">
        <f t="shared" si="106"/>
        <v>5117</v>
      </c>
      <c r="H476" s="44">
        <f t="shared" si="106"/>
        <v>4615</v>
      </c>
      <c r="I476" s="44">
        <f t="shared" si="106"/>
        <v>1799</v>
      </c>
      <c r="J476" s="44">
        <f t="shared" si="106"/>
        <v>130</v>
      </c>
      <c r="K476" s="44">
        <f t="shared" si="106"/>
        <v>1358</v>
      </c>
      <c r="L476" s="44">
        <f t="shared" si="106"/>
        <v>1495</v>
      </c>
      <c r="M476" s="44">
        <f t="shared" si="106"/>
        <v>734</v>
      </c>
      <c r="N476" s="44">
        <f t="shared" si="106"/>
        <v>25216</v>
      </c>
    </row>
    <row r="477" spans="2:14" ht="15" thickBot="1" x14ac:dyDescent="0.45">
      <c r="B477" s="298"/>
      <c r="C477" s="299"/>
      <c r="D477" s="45" t="s">
        <v>4</v>
      </c>
      <c r="E477" s="46">
        <f>E476/E475</f>
        <v>0.52862190812720844</v>
      </c>
      <c r="F477" s="46">
        <f t="shared" ref="F477:N477" si="107">F476/F475</f>
        <v>0.65767909066878139</v>
      </c>
      <c r="G477" s="46">
        <f t="shared" si="107"/>
        <v>0.45983105679367364</v>
      </c>
      <c r="H477" s="46">
        <f t="shared" si="107"/>
        <v>0.7311470215462611</v>
      </c>
      <c r="I477" s="46">
        <f t="shared" si="107"/>
        <v>0.68795411089866154</v>
      </c>
      <c r="J477" s="46">
        <f t="shared" si="107"/>
        <v>0.31784841075794623</v>
      </c>
      <c r="K477" s="46">
        <f t="shared" si="107"/>
        <v>0.61643213799364505</v>
      </c>
      <c r="L477" s="46">
        <f t="shared" si="107"/>
        <v>0.5723583460949464</v>
      </c>
      <c r="M477" s="46">
        <f t="shared" si="107"/>
        <v>0.44511825348696177</v>
      </c>
      <c r="N477" s="46">
        <f t="shared" si="107"/>
        <v>0.5620917946545998</v>
      </c>
    </row>
    <row r="479" spans="2:14" ht="15" thickBot="1" x14ac:dyDescent="0.45"/>
    <row r="480" spans="2:14" ht="33.6" customHeight="1" thickBot="1" x14ac:dyDescent="0.45">
      <c r="B480" s="300" t="s">
        <v>9</v>
      </c>
      <c r="C480" s="301"/>
      <c r="D480" s="38" t="s">
        <v>10</v>
      </c>
      <c r="E480" s="1" t="s">
        <v>2</v>
      </c>
      <c r="F480" s="1" t="s">
        <v>7</v>
      </c>
      <c r="G480" s="39" t="s">
        <v>8</v>
      </c>
      <c r="H480" s="40" t="s">
        <v>14</v>
      </c>
      <c r="I480" s="39" t="s">
        <v>148</v>
      </c>
      <c r="J480" s="40" t="s">
        <v>6</v>
      </c>
      <c r="K480" s="40" t="s">
        <v>12</v>
      </c>
      <c r="L480" s="39" t="s">
        <v>13</v>
      </c>
      <c r="M480" s="98" t="s">
        <v>17</v>
      </c>
      <c r="N480" s="92" t="s">
        <v>1</v>
      </c>
    </row>
    <row r="481" spans="2:14" x14ac:dyDescent="0.4">
      <c r="B481" s="302" t="s">
        <v>190</v>
      </c>
      <c r="C481" s="304" t="s">
        <v>191</v>
      </c>
      <c r="D481" s="17" t="s">
        <v>3</v>
      </c>
      <c r="E481" s="135"/>
      <c r="F481" s="135"/>
      <c r="G481" s="135"/>
      <c r="H481" s="135"/>
      <c r="I481" s="135"/>
      <c r="J481" s="135"/>
      <c r="K481" s="148">
        <v>128</v>
      </c>
      <c r="L481" s="135"/>
      <c r="M481" s="260">
        <v>51</v>
      </c>
      <c r="N481" s="262">
        <f>SUM(E481:M481)</f>
        <v>179</v>
      </c>
    </row>
    <row r="482" spans="2:14" x14ac:dyDescent="0.4">
      <c r="B482" s="303"/>
      <c r="C482" s="305"/>
      <c r="D482" s="51" t="s">
        <v>0</v>
      </c>
      <c r="E482" s="136"/>
      <c r="F482" s="136"/>
      <c r="G482" s="136"/>
      <c r="H482" s="136"/>
      <c r="I482" s="136"/>
      <c r="J482" s="136"/>
      <c r="K482" s="107">
        <v>75</v>
      </c>
      <c r="L482" s="136"/>
      <c r="M482" s="261">
        <v>29</v>
      </c>
      <c r="N482" s="263">
        <f>SUM(E482:M482)</f>
        <v>104</v>
      </c>
    </row>
    <row r="483" spans="2:14" ht="15" thickBot="1" x14ac:dyDescent="0.45">
      <c r="B483" s="303"/>
      <c r="C483" s="306"/>
      <c r="D483" s="52" t="s">
        <v>4</v>
      </c>
      <c r="E483" s="137"/>
      <c r="F483" s="137"/>
      <c r="G483" s="137"/>
      <c r="H483" s="137"/>
      <c r="I483" s="137"/>
      <c r="J483" s="137"/>
      <c r="K483" s="73">
        <v>0.58599999999999997</v>
      </c>
      <c r="L483" s="137"/>
      <c r="M483" s="100">
        <v>0.56999999999999995</v>
      </c>
      <c r="N483" s="264">
        <f>N482/N481</f>
        <v>0.58100558659217882</v>
      </c>
    </row>
    <row r="484" spans="2:14" x14ac:dyDescent="0.4">
      <c r="B484" s="303"/>
      <c r="C484" s="304" t="s">
        <v>192</v>
      </c>
      <c r="D484" s="50" t="s">
        <v>3</v>
      </c>
      <c r="E484" s="10">
        <v>4870</v>
      </c>
      <c r="F484" s="10">
        <v>749</v>
      </c>
      <c r="G484" s="221">
        <v>2422</v>
      </c>
      <c r="H484" s="10">
        <v>1396</v>
      </c>
      <c r="I484" s="210">
        <v>750</v>
      </c>
      <c r="J484" s="10">
        <v>60</v>
      </c>
      <c r="K484" s="124">
        <v>483</v>
      </c>
      <c r="L484" s="112">
        <v>433</v>
      </c>
      <c r="M484" s="111">
        <v>308</v>
      </c>
      <c r="N484" s="250">
        <f>SUM(E484:M484)</f>
        <v>11471</v>
      </c>
    </row>
    <row r="485" spans="2:14" x14ac:dyDescent="0.4">
      <c r="B485" s="303"/>
      <c r="C485" s="305"/>
      <c r="D485" s="51" t="s">
        <v>0</v>
      </c>
      <c r="E485" s="11">
        <v>2491</v>
      </c>
      <c r="F485" s="11">
        <v>482</v>
      </c>
      <c r="G485" s="222">
        <v>1190</v>
      </c>
      <c r="H485" s="11">
        <v>1031</v>
      </c>
      <c r="I485" s="211">
        <v>560</v>
      </c>
      <c r="J485" s="11">
        <v>17</v>
      </c>
      <c r="K485" s="114">
        <v>295</v>
      </c>
      <c r="L485" s="115">
        <v>196</v>
      </c>
      <c r="M485" s="118">
        <v>177</v>
      </c>
      <c r="N485" s="198">
        <f>SUM(E485:M485)</f>
        <v>6439</v>
      </c>
    </row>
    <row r="486" spans="2:14" ht="15" thickBot="1" x14ac:dyDescent="0.45">
      <c r="B486" s="303"/>
      <c r="C486" s="305"/>
      <c r="D486" s="16" t="s">
        <v>4</v>
      </c>
      <c r="E486" s="56">
        <v>0.51100000000000001</v>
      </c>
      <c r="F486" s="56">
        <v>0.64400000000000002</v>
      </c>
      <c r="G486" s="265">
        <v>0.49099999999999999</v>
      </c>
      <c r="H486" s="56">
        <v>0.73899999999999999</v>
      </c>
      <c r="I486" s="266">
        <v>0.747</v>
      </c>
      <c r="J486" s="56">
        <f>J485/J484</f>
        <v>0.28333333333333333</v>
      </c>
      <c r="K486" s="130">
        <v>0.61099999999999999</v>
      </c>
      <c r="L486" s="131">
        <v>0.45</v>
      </c>
      <c r="M486" s="130">
        <v>0.56999999999999995</v>
      </c>
      <c r="N486" s="251">
        <f>N485/N484</f>
        <v>0.56132856769244177</v>
      </c>
    </row>
    <row r="487" spans="2:14" x14ac:dyDescent="0.4">
      <c r="B487" s="303"/>
      <c r="C487" s="304" t="s">
        <v>193</v>
      </c>
      <c r="D487" s="50" t="s">
        <v>3</v>
      </c>
      <c r="E487" s="10">
        <v>3652</v>
      </c>
      <c r="F487" s="111">
        <v>817</v>
      </c>
      <c r="G487" s="112">
        <v>2203</v>
      </c>
      <c r="H487" s="10">
        <v>1314</v>
      </c>
      <c r="I487" s="112">
        <v>750</v>
      </c>
      <c r="J487" s="111">
        <v>102</v>
      </c>
      <c r="K487" s="111">
        <v>663</v>
      </c>
      <c r="L487" s="112">
        <v>676</v>
      </c>
      <c r="M487" s="111">
        <v>438</v>
      </c>
      <c r="N487" s="250">
        <f>SUM(E487:M487)</f>
        <v>10615</v>
      </c>
    </row>
    <row r="488" spans="2:14" x14ac:dyDescent="0.4">
      <c r="B488" s="303"/>
      <c r="C488" s="305"/>
      <c r="D488" s="51" t="s">
        <v>0</v>
      </c>
      <c r="E488" s="11">
        <v>1864</v>
      </c>
      <c r="F488" s="114">
        <v>475</v>
      </c>
      <c r="G488" s="122">
        <v>1108</v>
      </c>
      <c r="H488" s="11">
        <v>1008</v>
      </c>
      <c r="I488" s="122">
        <v>522</v>
      </c>
      <c r="J488" s="114">
        <v>48</v>
      </c>
      <c r="K488" s="118">
        <v>381</v>
      </c>
      <c r="L488" s="115">
        <v>348</v>
      </c>
      <c r="M488" s="118">
        <v>204</v>
      </c>
      <c r="N488" s="198">
        <f>SUM(E488:M488)</f>
        <v>5958</v>
      </c>
    </row>
    <row r="489" spans="2:14" ht="15" thickBot="1" x14ac:dyDescent="0.45">
      <c r="B489" s="303"/>
      <c r="C489" s="306"/>
      <c r="D489" s="52" t="s">
        <v>4</v>
      </c>
      <c r="E489" s="12">
        <v>0.51</v>
      </c>
      <c r="F489" s="34">
        <v>0.58099999999999996</v>
      </c>
      <c r="G489" s="94">
        <v>0.50290000000000001</v>
      </c>
      <c r="H489" s="12">
        <v>0.76700000000000002</v>
      </c>
      <c r="I489" s="94">
        <v>0.69599999999999995</v>
      </c>
      <c r="J489" s="34">
        <f>J488/J487</f>
        <v>0.47058823529411764</v>
      </c>
      <c r="K489" s="34">
        <v>0.57499999999999996</v>
      </c>
      <c r="L489" s="94">
        <v>0.51</v>
      </c>
      <c r="M489" s="34">
        <v>0.47</v>
      </c>
      <c r="N489" s="101">
        <f>N488/N487</f>
        <v>0.56128120584079133</v>
      </c>
    </row>
    <row r="490" spans="2:14" x14ac:dyDescent="0.4">
      <c r="B490" s="303"/>
      <c r="C490" s="305" t="s">
        <v>194</v>
      </c>
      <c r="D490" s="17" t="s">
        <v>3</v>
      </c>
      <c r="E490" s="93">
        <v>3376</v>
      </c>
      <c r="F490" s="127">
        <v>933</v>
      </c>
      <c r="G490" s="128">
        <v>2003</v>
      </c>
      <c r="H490" s="93">
        <v>1205</v>
      </c>
      <c r="I490" s="128">
        <v>673</v>
      </c>
      <c r="J490" s="127">
        <v>95</v>
      </c>
      <c r="K490" s="127">
        <v>752</v>
      </c>
      <c r="L490" s="128">
        <v>786</v>
      </c>
      <c r="M490" s="127">
        <v>420</v>
      </c>
      <c r="N490" s="267">
        <f>SUM(E490:M490)</f>
        <v>10243</v>
      </c>
    </row>
    <row r="491" spans="2:14" x14ac:dyDescent="0.4">
      <c r="B491" s="303"/>
      <c r="C491" s="305"/>
      <c r="D491" s="51" t="s">
        <v>0</v>
      </c>
      <c r="E491" s="11">
        <v>1742</v>
      </c>
      <c r="F491" s="114">
        <v>513</v>
      </c>
      <c r="G491" s="122">
        <v>1034</v>
      </c>
      <c r="H491" s="11">
        <v>908</v>
      </c>
      <c r="I491" s="122">
        <v>481</v>
      </c>
      <c r="J491" s="114">
        <v>43</v>
      </c>
      <c r="K491" s="118">
        <v>406</v>
      </c>
      <c r="L491" s="115">
        <v>352</v>
      </c>
      <c r="M491" s="118">
        <v>225</v>
      </c>
      <c r="N491" s="198">
        <f>SUM(E491:M491)</f>
        <v>5704</v>
      </c>
    </row>
    <row r="492" spans="2:14" ht="15" thickBot="1" x14ac:dyDescent="0.45">
      <c r="B492" s="303"/>
      <c r="C492" s="306"/>
      <c r="D492" s="16" t="s">
        <v>4</v>
      </c>
      <c r="E492" s="56">
        <v>0.51600000000000001</v>
      </c>
      <c r="F492" s="130">
        <v>0.55000000000000004</v>
      </c>
      <c r="G492" s="131">
        <v>0.51600000000000001</v>
      </c>
      <c r="H492" s="56">
        <v>0.754</v>
      </c>
      <c r="I492" s="131">
        <v>0.71499999999999997</v>
      </c>
      <c r="J492" s="130">
        <f>J491/J490</f>
        <v>0.45263157894736844</v>
      </c>
      <c r="K492" s="130">
        <v>0.54</v>
      </c>
      <c r="L492" s="131">
        <v>0.44</v>
      </c>
      <c r="M492" s="130">
        <v>0.54</v>
      </c>
      <c r="N492" s="251">
        <f>N491/N490</f>
        <v>0.5568681050473494</v>
      </c>
    </row>
    <row r="493" spans="2:14" x14ac:dyDescent="0.4">
      <c r="B493" s="303"/>
      <c r="C493" s="304" t="s">
        <v>195</v>
      </c>
      <c r="D493" s="218" t="s">
        <v>5</v>
      </c>
      <c r="E493" s="10">
        <v>3058</v>
      </c>
      <c r="F493" s="10">
        <v>1052</v>
      </c>
      <c r="G493" s="226">
        <v>1908</v>
      </c>
      <c r="H493" s="10">
        <v>1230</v>
      </c>
      <c r="I493" s="111">
        <v>631</v>
      </c>
      <c r="J493" s="111">
        <v>81</v>
      </c>
      <c r="K493" s="111">
        <v>665</v>
      </c>
      <c r="L493" s="226">
        <v>801</v>
      </c>
      <c r="M493" s="111">
        <v>417</v>
      </c>
      <c r="N493" s="250">
        <f>SUM(E493:M493)</f>
        <v>9843</v>
      </c>
    </row>
    <row r="494" spans="2:14" x14ac:dyDescent="0.4">
      <c r="B494" s="303"/>
      <c r="C494" s="305"/>
      <c r="D494" s="219" t="s">
        <v>0</v>
      </c>
      <c r="E494" s="11">
        <v>1653</v>
      </c>
      <c r="F494" s="11">
        <v>589</v>
      </c>
      <c r="G494" s="228">
        <v>1026</v>
      </c>
      <c r="H494" s="11">
        <v>913</v>
      </c>
      <c r="I494" s="114">
        <v>471</v>
      </c>
      <c r="J494" s="114">
        <v>25</v>
      </c>
      <c r="K494" s="114">
        <v>427</v>
      </c>
      <c r="L494" s="228">
        <v>460</v>
      </c>
      <c r="M494" s="114">
        <v>226</v>
      </c>
      <c r="N494" s="198">
        <f>SUM(E494:M494)</f>
        <v>5790</v>
      </c>
    </row>
    <row r="495" spans="2:14" ht="15" thickBot="1" x14ac:dyDescent="0.45">
      <c r="B495" s="303"/>
      <c r="C495" s="306"/>
      <c r="D495" s="220" t="s">
        <v>4</v>
      </c>
      <c r="E495" s="229">
        <v>0.54100000000000004</v>
      </c>
      <c r="F495" s="229">
        <v>0.56000000000000005</v>
      </c>
      <c r="G495" s="230">
        <v>0.53700000000000003</v>
      </c>
      <c r="H495" s="229">
        <v>0.74199999999999999</v>
      </c>
      <c r="I495" s="73">
        <v>0.746</v>
      </c>
      <c r="J495" s="73">
        <f>J494/J493</f>
        <v>0.30864197530864196</v>
      </c>
      <c r="K495" s="73">
        <v>0.64200000000000002</v>
      </c>
      <c r="L495" s="230">
        <v>0.56999999999999995</v>
      </c>
      <c r="M495" s="73">
        <v>0.54</v>
      </c>
      <c r="N495" s="101">
        <f>N494/N493</f>
        <v>0.58823529411764708</v>
      </c>
    </row>
    <row r="496" spans="2:14" x14ac:dyDescent="0.4">
      <c r="B496" s="296" t="s">
        <v>196</v>
      </c>
      <c r="C496" s="297"/>
      <c r="D496" s="195" t="s">
        <v>155</v>
      </c>
      <c r="E496" s="190">
        <f>E481+E484+E487+E490+E493</f>
        <v>14956</v>
      </c>
      <c r="F496" s="190">
        <f t="shared" ref="F496:N496" si="108">F481+F484+F487+F490+F493</f>
        <v>3551</v>
      </c>
      <c r="G496" s="190">
        <f t="shared" si="108"/>
        <v>8536</v>
      </c>
      <c r="H496" s="190">
        <f t="shared" si="108"/>
        <v>5145</v>
      </c>
      <c r="I496" s="190">
        <f t="shared" si="108"/>
        <v>2804</v>
      </c>
      <c r="J496" s="190">
        <f t="shared" si="108"/>
        <v>338</v>
      </c>
      <c r="K496" s="190">
        <f t="shared" si="108"/>
        <v>2691</v>
      </c>
      <c r="L496" s="190">
        <f t="shared" si="108"/>
        <v>2696</v>
      </c>
      <c r="M496" s="190">
        <f t="shared" si="108"/>
        <v>1634</v>
      </c>
      <c r="N496" s="190">
        <f t="shared" si="108"/>
        <v>42351</v>
      </c>
    </row>
    <row r="497" spans="2:14" x14ac:dyDescent="0.4">
      <c r="B497" s="296"/>
      <c r="C497" s="297"/>
      <c r="D497" s="43" t="s">
        <v>0</v>
      </c>
      <c r="E497" s="44">
        <f>E482+E485+E488+E491+E494</f>
        <v>7750</v>
      </c>
      <c r="F497" s="44">
        <f t="shared" ref="F497:N497" si="109">F482+F485+F488+F491+F494</f>
        <v>2059</v>
      </c>
      <c r="G497" s="44">
        <f t="shared" si="109"/>
        <v>4358</v>
      </c>
      <c r="H497" s="44">
        <f t="shared" si="109"/>
        <v>3860</v>
      </c>
      <c r="I497" s="44">
        <f t="shared" si="109"/>
        <v>2034</v>
      </c>
      <c r="J497" s="44">
        <f t="shared" si="109"/>
        <v>133</v>
      </c>
      <c r="K497" s="44">
        <f t="shared" si="109"/>
        <v>1584</v>
      </c>
      <c r="L497" s="44">
        <f t="shared" si="109"/>
        <v>1356</v>
      </c>
      <c r="M497" s="44">
        <f t="shared" si="109"/>
        <v>861</v>
      </c>
      <c r="N497" s="44">
        <f t="shared" si="109"/>
        <v>23995</v>
      </c>
    </row>
    <row r="498" spans="2:14" ht="15" thickBot="1" x14ac:dyDescent="0.45">
      <c r="B498" s="298"/>
      <c r="C498" s="299"/>
      <c r="D498" s="45" t="s">
        <v>4</v>
      </c>
      <c r="E498" s="46">
        <f>E497/E496</f>
        <v>0.51818668093073017</v>
      </c>
      <c r="F498" s="46">
        <f t="shared" ref="F498:N498" si="110">F497/F496</f>
        <v>0.579836665727964</v>
      </c>
      <c r="G498" s="46">
        <f t="shared" si="110"/>
        <v>0.51054358013120904</v>
      </c>
      <c r="H498" s="46">
        <f t="shared" si="110"/>
        <v>0.75024295432458699</v>
      </c>
      <c r="I498" s="46">
        <f t="shared" si="110"/>
        <v>0.72539229671897287</v>
      </c>
      <c r="J498" s="46">
        <f t="shared" si="110"/>
        <v>0.39349112426035504</v>
      </c>
      <c r="K498" s="46">
        <f t="shared" si="110"/>
        <v>0.58862876254180607</v>
      </c>
      <c r="L498" s="46">
        <f t="shared" si="110"/>
        <v>0.5029673590504451</v>
      </c>
      <c r="M498" s="46">
        <f t="shared" si="110"/>
        <v>0.52692778457772338</v>
      </c>
      <c r="N498" s="46">
        <f t="shared" si="110"/>
        <v>0.56657457911265374</v>
      </c>
    </row>
    <row r="499" spans="2:14" ht="15" thickBot="1" x14ac:dyDescent="0.45"/>
    <row r="500" spans="2:14" ht="33.6" customHeight="1" thickBot="1" x14ac:dyDescent="0.45">
      <c r="B500" s="300" t="s">
        <v>9</v>
      </c>
      <c r="C500" s="301"/>
      <c r="D500" s="38" t="s">
        <v>10</v>
      </c>
      <c r="E500" s="1" t="s">
        <v>2</v>
      </c>
      <c r="F500" s="1" t="s">
        <v>7</v>
      </c>
      <c r="G500" s="39" t="s">
        <v>8</v>
      </c>
      <c r="H500" s="40" t="s">
        <v>14</v>
      </c>
      <c r="I500" s="39" t="s">
        <v>148</v>
      </c>
      <c r="J500" s="40" t="s">
        <v>6</v>
      </c>
      <c r="K500" s="40" t="s">
        <v>12</v>
      </c>
      <c r="L500" s="39" t="s">
        <v>13</v>
      </c>
      <c r="M500" s="98" t="s">
        <v>17</v>
      </c>
      <c r="N500" s="92" t="s">
        <v>1</v>
      </c>
    </row>
    <row r="501" spans="2:14" x14ac:dyDescent="0.4">
      <c r="B501" s="302" t="s">
        <v>197</v>
      </c>
      <c r="C501" s="304" t="s">
        <v>199</v>
      </c>
      <c r="D501" s="17" t="s">
        <v>3</v>
      </c>
      <c r="E501" s="148">
        <v>3081</v>
      </c>
      <c r="F501" s="148">
        <v>1340</v>
      </c>
      <c r="G501" s="148">
        <v>1925</v>
      </c>
      <c r="H501" s="148">
        <v>1308</v>
      </c>
      <c r="I501" s="148">
        <v>721</v>
      </c>
      <c r="J501" s="148">
        <v>87</v>
      </c>
      <c r="K501" s="148">
        <v>621</v>
      </c>
      <c r="L501" s="148">
        <v>474</v>
      </c>
      <c r="M501" s="148">
        <v>328</v>
      </c>
      <c r="N501" s="262">
        <f>SUM(E501:M501)</f>
        <v>9885</v>
      </c>
    </row>
    <row r="502" spans="2:14" x14ac:dyDescent="0.4">
      <c r="B502" s="303"/>
      <c r="C502" s="305"/>
      <c r="D502" s="51" t="s">
        <v>0</v>
      </c>
      <c r="E502" s="107">
        <v>1627</v>
      </c>
      <c r="F502" s="107">
        <v>808</v>
      </c>
      <c r="G502" s="107">
        <v>1047</v>
      </c>
      <c r="H502" s="107">
        <v>990</v>
      </c>
      <c r="I502" s="107">
        <v>395</v>
      </c>
      <c r="J502" s="107">
        <v>27</v>
      </c>
      <c r="K502" s="107">
        <v>362</v>
      </c>
      <c r="L502" s="107">
        <v>185</v>
      </c>
      <c r="M502" s="107">
        <v>103</v>
      </c>
      <c r="N502" s="263">
        <f>SUM(E502:M502)</f>
        <v>5544</v>
      </c>
    </row>
    <row r="503" spans="2:14" ht="15" thickBot="1" x14ac:dyDescent="0.45">
      <c r="B503" s="303"/>
      <c r="C503" s="306"/>
      <c r="D503" s="52" t="s">
        <v>4</v>
      </c>
      <c r="E503" s="73">
        <v>0.52800000000000002</v>
      </c>
      <c r="F503" s="73">
        <v>0.60299999999999998</v>
      </c>
      <c r="G503" s="73">
        <v>0.54300000000000004</v>
      </c>
      <c r="H503" s="73">
        <v>0.75700000000000001</v>
      </c>
      <c r="I503" s="73">
        <v>0.54800000000000004</v>
      </c>
      <c r="J503" s="73">
        <f>J502/J501</f>
        <v>0.31034482758620691</v>
      </c>
      <c r="K503" s="73">
        <v>0.58299999999999996</v>
      </c>
      <c r="L503" s="73">
        <v>0.39</v>
      </c>
      <c r="M503" s="73">
        <v>0.31</v>
      </c>
      <c r="N503" s="264">
        <f>N502/N501</f>
        <v>0.56084977238239753</v>
      </c>
    </row>
    <row r="504" spans="2:14" x14ac:dyDescent="0.4">
      <c r="B504" s="303"/>
      <c r="C504" s="304" t="s">
        <v>200</v>
      </c>
      <c r="D504" s="50" t="s">
        <v>3</v>
      </c>
      <c r="E504" s="10">
        <v>3225</v>
      </c>
      <c r="F504" s="10">
        <v>1209</v>
      </c>
      <c r="G504" s="221">
        <v>1951</v>
      </c>
      <c r="H504" s="10">
        <v>1334</v>
      </c>
      <c r="I504" s="210">
        <v>748</v>
      </c>
      <c r="J504" s="10">
        <v>63</v>
      </c>
      <c r="K504" s="124">
        <v>591</v>
      </c>
      <c r="L504" s="112">
        <v>564</v>
      </c>
      <c r="M504" s="111">
        <v>385</v>
      </c>
      <c r="N504" s="250">
        <f>SUM(E504:M504)</f>
        <v>10070</v>
      </c>
    </row>
    <row r="505" spans="2:14" x14ac:dyDescent="0.4">
      <c r="B505" s="303"/>
      <c r="C505" s="305"/>
      <c r="D505" s="51" t="s">
        <v>0</v>
      </c>
      <c r="E505" s="11">
        <v>1601</v>
      </c>
      <c r="F505" s="11">
        <v>738</v>
      </c>
      <c r="G505" s="222">
        <v>1047</v>
      </c>
      <c r="H505" s="11">
        <v>972</v>
      </c>
      <c r="I505" s="211">
        <v>481</v>
      </c>
      <c r="J505" s="11">
        <v>18</v>
      </c>
      <c r="K505" s="114">
        <v>358</v>
      </c>
      <c r="L505" s="115">
        <v>285</v>
      </c>
      <c r="M505" s="118">
        <v>167</v>
      </c>
      <c r="N505" s="198">
        <f>SUM(E505:M505)</f>
        <v>5667</v>
      </c>
    </row>
    <row r="506" spans="2:14" ht="15" thickBot="1" x14ac:dyDescent="0.45">
      <c r="B506" s="303"/>
      <c r="C506" s="305"/>
      <c r="D506" s="16" t="s">
        <v>4</v>
      </c>
      <c r="E506" s="56">
        <v>0.496</v>
      </c>
      <c r="F506" s="56">
        <v>0.61</v>
      </c>
      <c r="G506" s="265">
        <v>0.53600000000000003</v>
      </c>
      <c r="H506" s="56">
        <v>0.72899999999999998</v>
      </c>
      <c r="I506" s="266">
        <v>0.64300000000000002</v>
      </c>
      <c r="J506" s="56">
        <f>J505/J504</f>
        <v>0.2857142857142857</v>
      </c>
      <c r="K506" s="130">
        <v>0.60599999999999998</v>
      </c>
      <c r="L506" s="131">
        <v>0.5</v>
      </c>
      <c r="M506" s="130">
        <v>0.43</v>
      </c>
      <c r="N506" s="251">
        <f>N505/N504</f>
        <v>0.56276067527308837</v>
      </c>
    </row>
    <row r="507" spans="2:14" x14ac:dyDescent="0.4">
      <c r="B507" s="303"/>
      <c r="C507" s="304" t="s">
        <v>201</v>
      </c>
      <c r="D507" s="50" t="s">
        <v>3</v>
      </c>
      <c r="E507" s="10">
        <v>841</v>
      </c>
      <c r="F507" s="139"/>
      <c r="G507" s="139"/>
      <c r="H507" s="10">
        <v>311</v>
      </c>
      <c r="I507" s="139"/>
      <c r="J507" s="139"/>
      <c r="K507" s="111">
        <v>209</v>
      </c>
      <c r="L507" s="112">
        <v>219</v>
      </c>
      <c r="M507" s="111">
        <v>204</v>
      </c>
      <c r="N507" s="250">
        <f>SUM(E507:M507)</f>
        <v>1784</v>
      </c>
    </row>
    <row r="508" spans="2:14" x14ac:dyDescent="0.4">
      <c r="B508" s="303"/>
      <c r="C508" s="305"/>
      <c r="D508" s="51" t="s">
        <v>0</v>
      </c>
      <c r="E508" s="11">
        <v>466</v>
      </c>
      <c r="F508" s="141"/>
      <c r="G508" s="141"/>
      <c r="H508" s="11">
        <v>144</v>
      </c>
      <c r="I508" s="141"/>
      <c r="J508" s="141"/>
      <c r="K508" s="118">
        <v>116</v>
      </c>
      <c r="L508" s="115">
        <v>145</v>
      </c>
      <c r="M508" s="118">
        <v>75</v>
      </c>
      <c r="N508" s="198">
        <f>SUM(E508:M508)</f>
        <v>946</v>
      </c>
    </row>
    <row r="509" spans="2:14" ht="15" thickBot="1" x14ac:dyDescent="0.45">
      <c r="B509" s="303"/>
      <c r="C509" s="306"/>
      <c r="D509" s="52" t="s">
        <v>4</v>
      </c>
      <c r="E509" s="12">
        <v>0.55400000000000005</v>
      </c>
      <c r="F509" s="144"/>
      <c r="G509" s="144"/>
      <c r="H509" s="12">
        <v>0.46300000000000002</v>
      </c>
      <c r="I509" s="144"/>
      <c r="J509" s="144"/>
      <c r="K509" s="34">
        <v>0.55500000000000005</v>
      </c>
      <c r="L509" s="94">
        <v>0.66</v>
      </c>
      <c r="M509" s="34">
        <v>0.37</v>
      </c>
      <c r="N509" s="101">
        <f>N508/N507</f>
        <v>0.53026905829596416</v>
      </c>
    </row>
    <row r="510" spans="2:14" x14ac:dyDescent="0.4">
      <c r="B510" s="303"/>
      <c r="C510" s="305" t="s">
        <v>202</v>
      </c>
      <c r="D510" s="17" t="s">
        <v>3</v>
      </c>
      <c r="E510" s="93">
        <v>3827</v>
      </c>
      <c r="F510" s="127">
        <v>1085</v>
      </c>
      <c r="G510" s="128">
        <v>1835</v>
      </c>
      <c r="H510" s="93">
        <v>1746</v>
      </c>
      <c r="I510" s="128">
        <v>792</v>
      </c>
      <c r="J510" s="127">
        <v>88</v>
      </c>
      <c r="K510" s="127">
        <v>860</v>
      </c>
      <c r="L510" s="128">
        <v>945</v>
      </c>
      <c r="M510" s="127">
        <v>504</v>
      </c>
      <c r="N510" s="267">
        <f>SUM(E510:M510)</f>
        <v>11682</v>
      </c>
    </row>
    <row r="511" spans="2:14" x14ac:dyDescent="0.4">
      <c r="B511" s="303"/>
      <c r="C511" s="305"/>
      <c r="D511" s="51" t="s">
        <v>0</v>
      </c>
      <c r="E511" s="11">
        <v>1962</v>
      </c>
      <c r="F511" s="114">
        <v>689</v>
      </c>
      <c r="G511" s="122">
        <v>1019</v>
      </c>
      <c r="H511" s="11">
        <v>1327</v>
      </c>
      <c r="I511" s="122">
        <v>564</v>
      </c>
      <c r="J511" s="114">
        <v>39</v>
      </c>
      <c r="K511" s="118">
        <v>446</v>
      </c>
      <c r="L511" s="115">
        <v>548</v>
      </c>
      <c r="M511" s="118">
        <v>215</v>
      </c>
      <c r="N511" s="198">
        <f>SUM(E511:M511)</f>
        <v>6809</v>
      </c>
    </row>
    <row r="512" spans="2:14" ht="15" thickBot="1" x14ac:dyDescent="0.45">
      <c r="B512" s="303"/>
      <c r="C512" s="306"/>
      <c r="D512" s="16" t="s">
        <v>4</v>
      </c>
      <c r="E512" s="56">
        <v>0.51300000000000001</v>
      </c>
      <c r="F512" s="130">
        <v>0.63500000000000001</v>
      </c>
      <c r="G512" s="131">
        <v>0.55500000000000005</v>
      </c>
      <c r="H512" s="56">
        <v>0.76</v>
      </c>
      <c r="I512" s="131">
        <v>0.71199999999999997</v>
      </c>
      <c r="J512" s="130">
        <f>J511/J510</f>
        <v>0.44318181818181818</v>
      </c>
      <c r="K512" s="130">
        <v>0.51900000000000002</v>
      </c>
      <c r="L512" s="131">
        <v>0.56999999999999995</v>
      </c>
      <c r="M512" s="130">
        <v>0.43</v>
      </c>
      <c r="N512" s="251">
        <f>N511/N510</f>
        <v>0.58286252354048962</v>
      </c>
    </row>
    <row r="513" spans="2:14" x14ac:dyDescent="0.4">
      <c r="B513" s="296" t="s">
        <v>198</v>
      </c>
      <c r="C513" s="297"/>
      <c r="D513" s="268" t="s">
        <v>155</v>
      </c>
      <c r="E513" s="42">
        <f>E501+E504+E507+E510</f>
        <v>10974</v>
      </c>
      <c r="F513" s="42">
        <f t="shared" ref="F513:M513" si="111">F501+F504+F507+F510</f>
        <v>3634</v>
      </c>
      <c r="G513" s="42">
        <f t="shared" si="111"/>
        <v>5711</v>
      </c>
      <c r="H513" s="42">
        <f t="shared" si="111"/>
        <v>4699</v>
      </c>
      <c r="I513" s="42">
        <f t="shared" si="111"/>
        <v>2261</v>
      </c>
      <c r="J513" s="42">
        <f t="shared" si="111"/>
        <v>238</v>
      </c>
      <c r="K513" s="42">
        <f t="shared" si="111"/>
        <v>2281</v>
      </c>
      <c r="L513" s="42">
        <f t="shared" si="111"/>
        <v>2202</v>
      </c>
      <c r="M513" s="42">
        <f t="shared" si="111"/>
        <v>1421</v>
      </c>
      <c r="N513" s="232">
        <f>N501+N504+N507+N510</f>
        <v>33421</v>
      </c>
    </row>
    <row r="514" spans="2:14" x14ac:dyDescent="0.4">
      <c r="B514" s="296"/>
      <c r="C514" s="297"/>
      <c r="D514" s="269" t="s">
        <v>0</v>
      </c>
      <c r="E514" s="44">
        <f>E502+E505+E508+E511</f>
        <v>5656</v>
      </c>
      <c r="F514" s="44">
        <f t="shared" ref="F514:M514" si="112">F502+F505+F508+F511</f>
        <v>2235</v>
      </c>
      <c r="G514" s="44">
        <f t="shared" si="112"/>
        <v>3113</v>
      </c>
      <c r="H514" s="44">
        <f t="shared" si="112"/>
        <v>3433</v>
      </c>
      <c r="I514" s="44">
        <f t="shared" si="112"/>
        <v>1440</v>
      </c>
      <c r="J514" s="44">
        <f t="shared" si="112"/>
        <v>84</v>
      </c>
      <c r="K514" s="44">
        <f t="shared" si="112"/>
        <v>1282</v>
      </c>
      <c r="L514" s="44">
        <f t="shared" si="112"/>
        <v>1163</v>
      </c>
      <c r="M514" s="44">
        <f t="shared" si="112"/>
        <v>560</v>
      </c>
      <c r="N514" s="44">
        <f>N502+N505+N508+N511</f>
        <v>18966</v>
      </c>
    </row>
    <row r="515" spans="2:14" ht="15" thickBot="1" x14ac:dyDescent="0.45">
      <c r="B515" s="298"/>
      <c r="C515" s="299"/>
      <c r="D515" s="270" t="s">
        <v>4</v>
      </c>
      <c r="E515" s="46">
        <f>E514/E513</f>
        <v>0.51540003644979038</v>
      </c>
      <c r="F515" s="46">
        <f t="shared" ref="F515:M515" si="113">F514/F513</f>
        <v>0.61502476609796364</v>
      </c>
      <c r="G515" s="46">
        <f t="shared" si="113"/>
        <v>0.54508842584486084</v>
      </c>
      <c r="H515" s="46">
        <f t="shared" si="113"/>
        <v>0.7305809746754629</v>
      </c>
      <c r="I515" s="46">
        <f t="shared" si="113"/>
        <v>0.63688633348076074</v>
      </c>
      <c r="J515" s="46">
        <f t="shared" si="113"/>
        <v>0.35294117647058826</v>
      </c>
      <c r="K515" s="46">
        <f t="shared" si="113"/>
        <v>0.56203419552827705</v>
      </c>
      <c r="L515" s="46">
        <f t="shared" si="113"/>
        <v>0.52815622161671205</v>
      </c>
      <c r="M515" s="46">
        <f t="shared" si="113"/>
        <v>0.39408866995073893</v>
      </c>
      <c r="N515" s="46">
        <f>N514/N513</f>
        <v>0.5674875078543431</v>
      </c>
    </row>
    <row r="516" spans="2:14" ht="15" thickBot="1" x14ac:dyDescent="0.45"/>
    <row r="517" spans="2:14" ht="25.8" thickBot="1" x14ac:dyDescent="0.45">
      <c r="B517" s="300" t="s">
        <v>9</v>
      </c>
      <c r="C517" s="301"/>
      <c r="D517" s="38" t="s">
        <v>10</v>
      </c>
      <c r="E517" s="1" t="s">
        <v>2</v>
      </c>
      <c r="F517" s="1" t="s">
        <v>7</v>
      </c>
      <c r="G517" s="39" t="s">
        <v>8</v>
      </c>
      <c r="H517" s="40" t="s">
        <v>14</v>
      </c>
      <c r="I517" s="39" t="s">
        <v>148</v>
      </c>
      <c r="J517" s="40" t="s">
        <v>6</v>
      </c>
      <c r="K517" s="40" t="s">
        <v>12</v>
      </c>
      <c r="L517" s="39" t="s">
        <v>13</v>
      </c>
      <c r="M517" s="98" t="s">
        <v>17</v>
      </c>
      <c r="N517" s="92" t="s">
        <v>1</v>
      </c>
    </row>
    <row r="518" spans="2:14" x14ac:dyDescent="0.4">
      <c r="B518" s="302" t="s">
        <v>203</v>
      </c>
      <c r="C518" s="304" t="s">
        <v>204</v>
      </c>
      <c r="D518" s="17" t="s">
        <v>3</v>
      </c>
      <c r="E518" s="148">
        <v>3237</v>
      </c>
      <c r="F518" s="148">
        <v>1112</v>
      </c>
      <c r="G518" s="148">
        <v>1866</v>
      </c>
      <c r="H518" s="148">
        <v>1358</v>
      </c>
      <c r="I518" s="148">
        <v>781</v>
      </c>
      <c r="J518" s="148">
        <v>78</v>
      </c>
      <c r="K518" s="148">
        <v>424</v>
      </c>
      <c r="L518" s="148">
        <v>393</v>
      </c>
      <c r="M518" s="148">
        <v>399</v>
      </c>
      <c r="N518" s="262">
        <f>SUM(E518:M518)</f>
        <v>9648</v>
      </c>
    </row>
    <row r="519" spans="2:14" x14ac:dyDescent="0.4">
      <c r="B519" s="303"/>
      <c r="C519" s="305"/>
      <c r="D519" s="51" t="s">
        <v>0</v>
      </c>
      <c r="E519" s="107">
        <v>1605</v>
      </c>
      <c r="F519" s="107">
        <v>693</v>
      </c>
      <c r="G519" s="107">
        <v>922</v>
      </c>
      <c r="H519" s="107">
        <v>945</v>
      </c>
      <c r="I519" s="107">
        <v>540</v>
      </c>
      <c r="J519" s="107">
        <v>31</v>
      </c>
      <c r="K519" s="107">
        <v>231</v>
      </c>
      <c r="L519" s="107">
        <v>147</v>
      </c>
      <c r="M519" s="107">
        <v>141</v>
      </c>
      <c r="N519" s="263">
        <f>SUM(E519:M519)</f>
        <v>5255</v>
      </c>
    </row>
    <row r="520" spans="2:14" ht="15" thickBot="1" x14ac:dyDescent="0.45">
      <c r="B520" s="303"/>
      <c r="C520" s="306"/>
      <c r="D520" s="52" t="s">
        <v>4</v>
      </c>
      <c r="E520" s="271">
        <v>0.496</v>
      </c>
      <c r="F520" s="271">
        <v>0.623</v>
      </c>
      <c r="G520" s="271">
        <v>0.49399999999999999</v>
      </c>
      <c r="H520" s="271">
        <v>0.69599999999999995</v>
      </c>
      <c r="I520" s="271">
        <v>0.69099999999999995</v>
      </c>
      <c r="J520" s="271">
        <f>J519/J518</f>
        <v>0.39743589743589741</v>
      </c>
      <c r="K520" s="271">
        <v>0.54500000000000004</v>
      </c>
      <c r="L520" s="271">
        <v>0.37</v>
      </c>
      <c r="M520" s="271">
        <v>0.35</v>
      </c>
      <c r="N520" s="264">
        <f>N519/N518</f>
        <v>0.54467247097844118</v>
      </c>
    </row>
    <row r="521" spans="2:14" x14ac:dyDescent="0.4">
      <c r="B521" s="303"/>
      <c r="C521" s="304" t="s">
        <v>205</v>
      </c>
      <c r="D521" s="50" t="s">
        <v>3</v>
      </c>
      <c r="E521" s="10">
        <v>3727</v>
      </c>
      <c r="F521" s="10">
        <v>1050</v>
      </c>
      <c r="G521" s="221">
        <v>2317</v>
      </c>
      <c r="H521" s="10">
        <v>1598</v>
      </c>
      <c r="I521" s="210">
        <v>756</v>
      </c>
      <c r="J521" s="10">
        <v>69</v>
      </c>
      <c r="K521" s="124">
        <v>733</v>
      </c>
      <c r="L521" s="112">
        <v>557</v>
      </c>
      <c r="M521" s="111">
        <v>458</v>
      </c>
      <c r="N521" s="250">
        <f>SUM(E521:M521)</f>
        <v>11265</v>
      </c>
    </row>
    <row r="522" spans="2:14" x14ac:dyDescent="0.4">
      <c r="B522" s="303"/>
      <c r="C522" s="305"/>
      <c r="D522" s="51" t="s">
        <v>0</v>
      </c>
      <c r="E522" s="11">
        <v>1807</v>
      </c>
      <c r="F522" s="11">
        <v>656</v>
      </c>
      <c r="G522" s="222">
        <v>1129</v>
      </c>
      <c r="H522" s="11">
        <v>1143</v>
      </c>
      <c r="I522" s="211">
        <v>510</v>
      </c>
      <c r="J522" s="11">
        <v>12</v>
      </c>
      <c r="K522" s="114">
        <v>406</v>
      </c>
      <c r="L522" s="115">
        <v>325</v>
      </c>
      <c r="M522" s="118">
        <v>185</v>
      </c>
      <c r="N522" s="198">
        <f>SUM(E522:M522)</f>
        <v>6173</v>
      </c>
    </row>
    <row r="523" spans="2:14" ht="15" thickBot="1" x14ac:dyDescent="0.45">
      <c r="B523" s="303"/>
      <c r="C523" s="305"/>
      <c r="D523" s="16" t="s">
        <v>4</v>
      </c>
      <c r="E523" s="272">
        <v>0.48499999999999999</v>
      </c>
      <c r="F523" s="272">
        <v>0.625</v>
      </c>
      <c r="G523" s="273">
        <v>0.48699999999999999</v>
      </c>
      <c r="H523" s="272">
        <v>0.71499999999999997</v>
      </c>
      <c r="I523" s="274">
        <v>0.67500000000000004</v>
      </c>
      <c r="J523" s="272">
        <f>J522/J521</f>
        <v>0.17391304347826086</v>
      </c>
      <c r="K523" s="275">
        <v>0.55400000000000005</v>
      </c>
      <c r="L523" s="276">
        <v>0.57999999999999996</v>
      </c>
      <c r="M523" s="275">
        <v>0.4</v>
      </c>
      <c r="N523" s="277">
        <f>N522/N521</f>
        <v>0.54798047048379939</v>
      </c>
    </row>
    <row r="524" spans="2:14" x14ac:dyDescent="0.4">
      <c r="B524" s="303"/>
      <c r="C524" s="304" t="s">
        <v>206</v>
      </c>
      <c r="D524" s="50" t="s">
        <v>3</v>
      </c>
      <c r="E524" s="10">
        <v>3755</v>
      </c>
      <c r="F524" s="111">
        <v>1050</v>
      </c>
      <c r="G524" s="112">
        <v>2279</v>
      </c>
      <c r="H524" s="10">
        <v>1524</v>
      </c>
      <c r="I524" s="112">
        <v>704</v>
      </c>
      <c r="J524" s="111">
        <v>81</v>
      </c>
      <c r="K524" s="111">
        <v>424</v>
      </c>
      <c r="L524" s="112">
        <v>701</v>
      </c>
      <c r="M524" s="111">
        <v>381</v>
      </c>
      <c r="N524" s="250">
        <f>SUM(E524:M524)</f>
        <v>10899</v>
      </c>
    </row>
    <row r="525" spans="2:14" x14ac:dyDescent="0.4">
      <c r="B525" s="303"/>
      <c r="C525" s="305"/>
      <c r="D525" s="51" t="s">
        <v>0</v>
      </c>
      <c r="E525" s="11">
        <v>1729</v>
      </c>
      <c r="F525" s="114">
        <v>683</v>
      </c>
      <c r="G525" s="122">
        <v>817</v>
      </c>
      <c r="H525" s="11">
        <v>996</v>
      </c>
      <c r="I525" s="122">
        <v>360</v>
      </c>
      <c r="J525" s="114">
        <v>27</v>
      </c>
      <c r="K525" s="118">
        <v>218</v>
      </c>
      <c r="L525" s="115">
        <v>420</v>
      </c>
      <c r="M525" s="118">
        <v>139</v>
      </c>
      <c r="N525" s="198">
        <f>SUM(E525:M525)</f>
        <v>5389</v>
      </c>
    </row>
    <row r="526" spans="2:14" ht="15" thickBot="1" x14ac:dyDescent="0.45">
      <c r="B526" s="303"/>
      <c r="C526" s="306"/>
      <c r="D526" s="52" t="s">
        <v>4</v>
      </c>
      <c r="E526" s="12">
        <v>0.46</v>
      </c>
      <c r="F526" s="34">
        <v>0.65</v>
      </c>
      <c r="G526" s="94">
        <v>0.35849999999999999</v>
      </c>
      <c r="H526" s="12">
        <v>0.65400000000000003</v>
      </c>
      <c r="I526" s="94">
        <v>0.51100000000000001</v>
      </c>
      <c r="J526" s="34">
        <f>J525/J524</f>
        <v>0.33333333333333331</v>
      </c>
      <c r="K526" s="34">
        <v>0.51400000000000001</v>
      </c>
      <c r="L526" s="94">
        <v>0.59</v>
      </c>
      <c r="M526" s="34">
        <v>0.36</v>
      </c>
      <c r="N526" s="101">
        <f>N525/N524</f>
        <v>0.49444903202128637</v>
      </c>
    </row>
    <row r="527" spans="2:14" x14ac:dyDescent="0.4">
      <c r="B527" s="303"/>
      <c r="C527" s="305" t="s">
        <v>207</v>
      </c>
      <c r="D527" s="17" t="s">
        <v>3</v>
      </c>
      <c r="E527" s="93">
        <v>4012</v>
      </c>
      <c r="F527" s="127">
        <v>1111</v>
      </c>
      <c r="G527" s="128">
        <v>2492</v>
      </c>
      <c r="H527" s="93">
        <v>1517</v>
      </c>
      <c r="I527" s="128">
        <v>650</v>
      </c>
      <c r="J527" s="127">
        <v>62</v>
      </c>
      <c r="K527" s="127">
        <v>892</v>
      </c>
      <c r="L527" s="128">
        <v>759</v>
      </c>
      <c r="M527" s="127">
        <v>576</v>
      </c>
      <c r="N527" s="267">
        <f>SUM(E527:M527)</f>
        <v>12071</v>
      </c>
    </row>
    <row r="528" spans="2:14" x14ac:dyDescent="0.4">
      <c r="B528" s="303"/>
      <c r="C528" s="305"/>
      <c r="D528" s="51" t="s">
        <v>0</v>
      </c>
      <c r="E528" s="11">
        <v>1691</v>
      </c>
      <c r="F528" s="114">
        <v>673</v>
      </c>
      <c r="G528" s="122">
        <v>1047</v>
      </c>
      <c r="H528" s="11">
        <v>1017</v>
      </c>
      <c r="I528" s="122">
        <v>363</v>
      </c>
      <c r="J528" s="114">
        <v>11</v>
      </c>
      <c r="K528" s="118">
        <v>502</v>
      </c>
      <c r="L528" s="115">
        <v>414</v>
      </c>
      <c r="M528" s="118">
        <v>181</v>
      </c>
      <c r="N528" s="198">
        <f>SUM(E528:M528)</f>
        <v>5899</v>
      </c>
    </row>
    <row r="529" spans="2:14" ht="15" thickBot="1" x14ac:dyDescent="0.45">
      <c r="B529" s="303"/>
      <c r="C529" s="306"/>
      <c r="D529" s="16" t="s">
        <v>4</v>
      </c>
      <c r="E529" s="56">
        <v>0.42099999999999999</v>
      </c>
      <c r="F529" s="130">
        <v>0.60599999999999998</v>
      </c>
      <c r="G529" s="131">
        <v>0.42009999999999997</v>
      </c>
      <c r="H529" s="56">
        <v>0.67</v>
      </c>
      <c r="I529" s="131">
        <v>0.55800000000000005</v>
      </c>
      <c r="J529" s="130">
        <f>J528/J527</f>
        <v>0.17741935483870969</v>
      </c>
      <c r="K529" s="130">
        <v>0.56299999999999994</v>
      </c>
      <c r="L529" s="131">
        <v>0.54</v>
      </c>
      <c r="M529" s="130">
        <v>0.31</v>
      </c>
      <c r="N529" s="251">
        <f>N528/N527</f>
        <v>0.48869190622152264</v>
      </c>
    </row>
    <row r="530" spans="2:14" x14ac:dyDescent="0.4">
      <c r="B530" s="303"/>
      <c r="C530" s="323" t="s">
        <v>208</v>
      </c>
      <c r="D530" s="278" t="s">
        <v>5</v>
      </c>
      <c r="E530" s="279">
        <v>1267</v>
      </c>
      <c r="F530" s="279">
        <v>1257</v>
      </c>
      <c r="G530" s="280"/>
      <c r="H530" s="279">
        <v>442</v>
      </c>
      <c r="I530" s="281">
        <v>524</v>
      </c>
      <c r="J530" s="280"/>
      <c r="K530" s="281">
        <v>306</v>
      </c>
      <c r="L530" s="282">
        <v>309</v>
      </c>
      <c r="M530" s="281">
        <v>234</v>
      </c>
      <c r="N530" s="283">
        <f>SUM(E530:M530)</f>
        <v>4339</v>
      </c>
    </row>
    <row r="531" spans="2:14" x14ac:dyDescent="0.4">
      <c r="B531" s="303"/>
      <c r="C531" s="324"/>
      <c r="D531" s="284" t="s">
        <v>0</v>
      </c>
      <c r="E531" s="285">
        <v>576</v>
      </c>
      <c r="F531" s="285">
        <v>714</v>
      </c>
      <c r="G531" s="286"/>
      <c r="H531" s="285">
        <v>358</v>
      </c>
      <c r="I531" s="287">
        <v>316</v>
      </c>
      <c r="J531" s="286"/>
      <c r="K531" s="287">
        <v>157</v>
      </c>
      <c r="L531" s="288">
        <v>210</v>
      </c>
      <c r="M531" s="287">
        <v>57</v>
      </c>
      <c r="N531" s="289">
        <f>SUM(E531:M531)</f>
        <v>2388</v>
      </c>
    </row>
    <row r="532" spans="2:14" ht="15" thickBot="1" x14ac:dyDescent="0.45">
      <c r="B532" s="303"/>
      <c r="C532" s="325"/>
      <c r="D532" s="290" t="s">
        <v>4</v>
      </c>
      <c r="E532" s="291">
        <v>0.45500000000000002</v>
      </c>
      <c r="F532" s="291">
        <v>0.56799999999999995</v>
      </c>
      <c r="G532" s="292"/>
      <c r="H532" s="291">
        <v>0.81</v>
      </c>
      <c r="I532" s="293">
        <v>0.60299999999999998</v>
      </c>
      <c r="J532" s="292"/>
      <c r="K532" s="293">
        <v>0.51300000000000001</v>
      </c>
      <c r="L532" s="294">
        <v>0.67</v>
      </c>
      <c r="M532" s="293">
        <v>0.24</v>
      </c>
      <c r="N532" s="295">
        <f>N531/N530</f>
        <v>0.55035722516708918</v>
      </c>
    </row>
    <row r="533" spans="2:14" x14ac:dyDescent="0.4">
      <c r="B533" s="296" t="s">
        <v>209</v>
      </c>
      <c r="C533" s="297"/>
      <c r="D533" s="195" t="s">
        <v>155</v>
      </c>
      <c r="E533" s="190">
        <f>E518+E521+E524+E527+E530</f>
        <v>15998</v>
      </c>
      <c r="F533" s="190">
        <f t="shared" ref="F533:N533" si="114">F518+F521+F524+F527+F530</f>
        <v>5580</v>
      </c>
      <c r="G533" s="190">
        <f t="shared" si="114"/>
        <v>8954</v>
      </c>
      <c r="H533" s="190">
        <f t="shared" si="114"/>
        <v>6439</v>
      </c>
      <c r="I533" s="190">
        <f t="shared" si="114"/>
        <v>3415</v>
      </c>
      <c r="J533" s="190">
        <f t="shared" si="114"/>
        <v>290</v>
      </c>
      <c r="K533" s="190">
        <f t="shared" si="114"/>
        <v>2779</v>
      </c>
      <c r="L533" s="190">
        <f t="shared" si="114"/>
        <v>2719</v>
      </c>
      <c r="M533" s="190">
        <f t="shared" si="114"/>
        <v>2048</v>
      </c>
      <c r="N533" s="190">
        <f t="shared" si="114"/>
        <v>48222</v>
      </c>
    </row>
    <row r="534" spans="2:14" x14ac:dyDescent="0.4">
      <c r="B534" s="296"/>
      <c r="C534" s="297"/>
      <c r="D534" s="43" t="s">
        <v>0</v>
      </c>
      <c r="E534" s="44">
        <f>E519+E522+E525+E528+E531</f>
        <v>7408</v>
      </c>
      <c r="F534" s="44">
        <f t="shared" ref="F534:N534" si="115">F519+F522+F525+F528+F531</f>
        <v>3419</v>
      </c>
      <c r="G534" s="44">
        <f t="shared" si="115"/>
        <v>3915</v>
      </c>
      <c r="H534" s="44">
        <f t="shared" si="115"/>
        <v>4459</v>
      </c>
      <c r="I534" s="44">
        <f t="shared" si="115"/>
        <v>2089</v>
      </c>
      <c r="J534" s="44">
        <f t="shared" si="115"/>
        <v>81</v>
      </c>
      <c r="K534" s="44">
        <f t="shared" si="115"/>
        <v>1514</v>
      </c>
      <c r="L534" s="44">
        <f t="shared" si="115"/>
        <v>1516</v>
      </c>
      <c r="M534" s="44">
        <f t="shared" si="115"/>
        <v>703</v>
      </c>
      <c r="N534" s="44">
        <f t="shared" si="115"/>
        <v>25104</v>
      </c>
    </row>
    <row r="535" spans="2:14" ht="15" thickBot="1" x14ac:dyDescent="0.45">
      <c r="B535" s="298"/>
      <c r="C535" s="299"/>
      <c r="D535" s="45" t="s">
        <v>4</v>
      </c>
      <c r="E535" s="46">
        <f>E534/E533</f>
        <v>0.46305788223527938</v>
      </c>
      <c r="F535" s="46">
        <f t="shared" ref="F535:N535" si="116">F534/F533</f>
        <v>0.61272401433691759</v>
      </c>
      <c r="G535" s="46">
        <f t="shared" si="116"/>
        <v>0.43723475541657358</v>
      </c>
      <c r="H535" s="46">
        <f t="shared" si="116"/>
        <v>0.69249883522286071</v>
      </c>
      <c r="I535" s="46">
        <f t="shared" si="116"/>
        <v>0.61171303074670569</v>
      </c>
      <c r="J535" s="46">
        <f t="shared" si="116"/>
        <v>0.27931034482758621</v>
      </c>
      <c r="K535" s="46">
        <f t="shared" si="116"/>
        <v>0.54480028787333579</v>
      </c>
      <c r="L535" s="46">
        <f t="shared" si="116"/>
        <v>0.55755792570798091</v>
      </c>
      <c r="M535" s="46">
        <f t="shared" si="116"/>
        <v>0.34326171875</v>
      </c>
      <c r="N535" s="46">
        <f t="shared" si="116"/>
        <v>0.52059226079382859</v>
      </c>
    </row>
    <row r="536" spans="2:14" ht="15" thickBot="1" x14ac:dyDescent="0.45"/>
    <row r="537" spans="2:14" ht="25.8" thickBot="1" x14ac:dyDescent="0.45">
      <c r="B537" s="300" t="s">
        <v>9</v>
      </c>
      <c r="C537" s="301"/>
      <c r="D537" s="38" t="s">
        <v>10</v>
      </c>
      <c r="E537" s="1" t="s">
        <v>2</v>
      </c>
      <c r="F537" s="1" t="s">
        <v>7</v>
      </c>
      <c r="G537" s="39" t="s">
        <v>8</v>
      </c>
      <c r="H537" s="40" t="s">
        <v>14</v>
      </c>
      <c r="I537" s="39" t="s">
        <v>148</v>
      </c>
      <c r="J537" s="40" t="s">
        <v>6</v>
      </c>
      <c r="K537" s="40" t="s">
        <v>12</v>
      </c>
      <c r="L537" s="39" t="s">
        <v>13</v>
      </c>
      <c r="M537" s="98" t="s">
        <v>17</v>
      </c>
      <c r="N537" s="92" t="s">
        <v>1</v>
      </c>
    </row>
    <row r="538" spans="2:14" x14ac:dyDescent="0.4">
      <c r="B538" s="302" t="s">
        <v>210</v>
      </c>
      <c r="C538" s="304" t="s">
        <v>212</v>
      </c>
      <c r="D538" s="17" t="s">
        <v>3</v>
      </c>
      <c r="E538" s="148">
        <v>2739</v>
      </c>
      <c r="F538" s="135"/>
      <c r="G538" s="148">
        <v>2615</v>
      </c>
      <c r="H538" s="148">
        <v>980</v>
      </c>
      <c r="I538" s="135"/>
      <c r="J538" s="148">
        <v>65</v>
      </c>
      <c r="K538" s="148">
        <v>433</v>
      </c>
      <c r="L538" s="148">
        <v>201</v>
      </c>
      <c r="M538" s="148">
        <v>201</v>
      </c>
      <c r="N538" s="262">
        <f>SUM(E538:M538)</f>
        <v>7234</v>
      </c>
    </row>
    <row r="539" spans="2:14" x14ac:dyDescent="0.4">
      <c r="B539" s="303"/>
      <c r="C539" s="305"/>
      <c r="D539" s="51" t="s">
        <v>0</v>
      </c>
      <c r="E539" s="107">
        <v>1185</v>
      </c>
      <c r="F539" s="136"/>
      <c r="G539" s="107">
        <v>1216</v>
      </c>
      <c r="H539" s="107">
        <v>649</v>
      </c>
      <c r="I539" s="136"/>
      <c r="J539" s="107">
        <v>16</v>
      </c>
      <c r="K539" s="107">
        <v>219</v>
      </c>
      <c r="L539" s="107">
        <v>74</v>
      </c>
      <c r="M539" s="107">
        <v>80</v>
      </c>
      <c r="N539" s="263">
        <f>SUM(E539:M539)</f>
        <v>3439</v>
      </c>
    </row>
    <row r="540" spans="2:14" ht="15" thickBot="1" x14ac:dyDescent="0.45">
      <c r="B540" s="303"/>
      <c r="C540" s="306"/>
      <c r="D540" s="52" t="s">
        <v>4</v>
      </c>
      <c r="E540" s="271">
        <v>0.433</v>
      </c>
      <c r="F540" s="326"/>
      <c r="G540" s="271">
        <v>0.46500000000000002</v>
      </c>
      <c r="H540" s="271">
        <v>0.66200000000000003</v>
      </c>
      <c r="I540" s="326"/>
      <c r="J540" s="271">
        <f>J539/J538</f>
        <v>0.24615384615384617</v>
      </c>
      <c r="K540" s="271">
        <v>0.50600000000000001</v>
      </c>
      <c r="L540" s="271">
        <v>0.36</v>
      </c>
      <c r="M540" s="271">
        <v>0.4</v>
      </c>
      <c r="N540" s="264">
        <f>N539/N538</f>
        <v>0.47539397290572299</v>
      </c>
    </row>
    <row r="541" spans="2:14" x14ac:dyDescent="0.4">
      <c r="B541" s="303"/>
      <c r="C541" s="323" t="s">
        <v>213</v>
      </c>
      <c r="D541" s="328" t="s">
        <v>3</v>
      </c>
      <c r="E541" s="279">
        <v>3697</v>
      </c>
      <c r="F541" s="279">
        <v>1390</v>
      </c>
      <c r="G541" s="329">
        <v>2333</v>
      </c>
      <c r="H541" s="279">
        <v>1327</v>
      </c>
      <c r="I541" s="330">
        <v>547</v>
      </c>
      <c r="J541" s="279">
        <v>58</v>
      </c>
      <c r="K541" s="331">
        <v>717</v>
      </c>
      <c r="L541" s="332">
        <v>535</v>
      </c>
      <c r="M541" s="281">
        <v>481</v>
      </c>
      <c r="N541" s="283">
        <f>SUM(E541:M541)</f>
        <v>11085</v>
      </c>
    </row>
    <row r="542" spans="2:14" x14ac:dyDescent="0.4">
      <c r="B542" s="303"/>
      <c r="C542" s="324"/>
      <c r="D542" s="327" t="s">
        <v>0</v>
      </c>
      <c r="E542" s="285">
        <v>1619</v>
      </c>
      <c r="F542" s="285">
        <v>755</v>
      </c>
      <c r="G542" s="333">
        <v>1004</v>
      </c>
      <c r="H542" s="285">
        <v>916</v>
      </c>
      <c r="I542" s="334">
        <v>320</v>
      </c>
      <c r="J542" s="285">
        <v>18</v>
      </c>
      <c r="K542" s="287">
        <v>386</v>
      </c>
      <c r="L542" s="335">
        <v>276</v>
      </c>
      <c r="M542" s="336">
        <v>130</v>
      </c>
      <c r="N542" s="289">
        <f>SUM(E542:M542)</f>
        <v>5424</v>
      </c>
    </row>
    <row r="543" spans="2:14" ht="15" thickBot="1" x14ac:dyDescent="0.45">
      <c r="B543" s="303"/>
      <c r="C543" s="324"/>
      <c r="D543" s="337" t="s">
        <v>4</v>
      </c>
      <c r="E543" s="338">
        <v>0.438</v>
      </c>
      <c r="F543" s="338">
        <v>0.54300000000000004</v>
      </c>
      <c r="G543" s="339">
        <v>0.43030000000000002</v>
      </c>
      <c r="H543" s="338">
        <v>0.69</v>
      </c>
      <c r="I543" s="340">
        <v>0.58499999999999996</v>
      </c>
      <c r="J543" s="338">
        <f>J542/J541</f>
        <v>0.31034482758620691</v>
      </c>
      <c r="K543" s="341">
        <v>0.53800000000000003</v>
      </c>
      <c r="L543" s="342">
        <v>0.51</v>
      </c>
      <c r="M543" s="341">
        <v>0.27</v>
      </c>
      <c r="N543" s="343">
        <f>N542/N541</f>
        <v>0.48930987821380245</v>
      </c>
    </row>
    <row r="544" spans="2:14" x14ac:dyDescent="0.4">
      <c r="B544" s="303"/>
      <c r="C544" s="304" t="s">
        <v>214</v>
      </c>
      <c r="D544" s="50" t="s">
        <v>3</v>
      </c>
      <c r="E544" s="10"/>
      <c r="F544" s="111"/>
      <c r="G544" s="112"/>
      <c r="H544" s="10"/>
      <c r="I544" s="112"/>
      <c r="J544" s="111"/>
      <c r="K544" s="111"/>
      <c r="L544" s="112"/>
      <c r="M544" s="111"/>
      <c r="N544" s="250">
        <f>SUM(E544:M544)</f>
        <v>0</v>
      </c>
    </row>
    <row r="545" spans="2:14" x14ac:dyDescent="0.4">
      <c r="B545" s="303"/>
      <c r="C545" s="305"/>
      <c r="D545" s="51" t="s">
        <v>0</v>
      </c>
      <c r="E545" s="11"/>
      <c r="F545" s="114"/>
      <c r="G545" s="122"/>
      <c r="H545" s="11"/>
      <c r="I545" s="122"/>
      <c r="J545" s="114"/>
      <c r="K545" s="118"/>
      <c r="L545" s="115"/>
      <c r="M545" s="118"/>
      <c r="N545" s="198">
        <f>SUM(E545:M545)</f>
        <v>0</v>
      </c>
    </row>
    <row r="546" spans="2:14" ht="15" thickBot="1" x14ac:dyDescent="0.45">
      <c r="B546" s="303"/>
      <c r="C546" s="306"/>
      <c r="D546" s="52" t="s">
        <v>4</v>
      </c>
      <c r="E546" s="12"/>
      <c r="F546" s="34"/>
      <c r="G546" s="94"/>
      <c r="H546" s="12"/>
      <c r="I546" s="94"/>
      <c r="J546" s="34"/>
      <c r="K546" s="34"/>
      <c r="L546" s="94"/>
      <c r="M546" s="34"/>
      <c r="N546" s="101"/>
    </row>
    <row r="547" spans="2:14" x14ac:dyDescent="0.4">
      <c r="B547" s="303"/>
      <c r="C547" s="305" t="s">
        <v>215</v>
      </c>
      <c r="D547" s="17" t="s">
        <v>3</v>
      </c>
      <c r="E547" s="93"/>
      <c r="F547" s="127"/>
      <c r="G547" s="128"/>
      <c r="H547" s="93"/>
      <c r="I547" s="128"/>
      <c r="J547" s="127"/>
      <c r="K547" s="127"/>
      <c r="L547" s="128"/>
      <c r="M547" s="127"/>
      <c r="N547" s="267">
        <f>SUM(E547:M547)</f>
        <v>0</v>
      </c>
    </row>
    <row r="548" spans="2:14" x14ac:dyDescent="0.4">
      <c r="B548" s="303"/>
      <c r="C548" s="305"/>
      <c r="D548" s="51" t="s">
        <v>0</v>
      </c>
      <c r="E548" s="11"/>
      <c r="F548" s="114"/>
      <c r="G548" s="122"/>
      <c r="H548" s="11"/>
      <c r="I548" s="122"/>
      <c r="J548" s="114"/>
      <c r="K548" s="118"/>
      <c r="L548" s="115"/>
      <c r="M548" s="118"/>
      <c r="N548" s="198">
        <f>SUM(E548:M548)</f>
        <v>0</v>
      </c>
    </row>
    <row r="549" spans="2:14" ht="15" thickBot="1" x14ac:dyDescent="0.45">
      <c r="B549" s="303"/>
      <c r="C549" s="306"/>
      <c r="D549" s="16" t="s">
        <v>4</v>
      </c>
      <c r="E549" s="56"/>
      <c r="F549" s="130"/>
      <c r="G549" s="131"/>
      <c r="H549" s="56"/>
      <c r="I549" s="131"/>
      <c r="J549" s="130"/>
      <c r="K549" s="130"/>
      <c r="L549" s="131"/>
      <c r="M549" s="130"/>
      <c r="N549" s="251"/>
    </row>
    <row r="550" spans="2:14" x14ac:dyDescent="0.4">
      <c r="B550" s="303"/>
      <c r="C550" s="304" t="s">
        <v>216</v>
      </c>
      <c r="D550" s="218" t="s">
        <v>5</v>
      </c>
      <c r="E550" s="10"/>
      <c r="F550" s="10"/>
      <c r="G550" s="227"/>
      <c r="H550" s="10"/>
      <c r="I550" s="111"/>
      <c r="J550" s="227"/>
      <c r="K550" s="111"/>
      <c r="L550" s="226"/>
      <c r="M550" s="111"/>
      <c r="N550" s="250">
        <f>SUM(E550:M550)</f>
        <v>0</v>
      </c>
    </row>
    <row r="551" spans="2:14" x14ac:dyDescent="0.4">
      <c r="B551" s="303"/>
      <c r="C551" s="305"/>
      <c r="D551" s="219" t="s">
        <v>0</v>
      </c>
      <c r="E551" s="11"/>
      <c r="F551" s="11"/>
      <c r="G551" s="68"/>
      <c r="H551" s="11"/>
      <c r="I551" s="114"/>
      <c r="J551" s="68"/>
      <c r="K551" s="114"/>
      <c r="L551" s="228"/>
      <c r="M551" s="114"/>
      <c r="N551" s="198">
        <f>SUM(E551:M551)</f>
        <v>0</v>
      </c>
    </row>
    <row r="552" spans="2:14" ht="15" thickBot="1" x14ac:dyDescent="0.45">
      <c r="B552" s="303"/>
      <c r="C552" s="306"/>
      <c r="D552" s="220" t="s">
        <v>4</v>
      </c>
      <c r="E552" s="229"/>
      <c r="F552" s="229"/>
      <c r="G552" s="231"/>
      <c r="H552" s="229"/>
      <c r="I552" s="73"/>
      <c r="J552" s="231"/>
      <c r="K552" s="73"/>
      <c r="L552" s="230"/>
      <c r="M552" s="73"/>
      <c r="N552" s="101"/>
    </row>
    <row r="553" spans="2:14" x14ac:dyDescent="0.4">
      <c r="B553" s="296" t="s">
        <v>211</v>
      </c>
      <c r="C553" s="297"/>
      <c r="D553" s="195" t="s">
        <v>155</v>
      </c>
      <c r="E553" s="190">
        <f>E538+E541+E544+E547+E550</f>
        <v>6436</v>
      </c>
      <c r="F553" s="190">
        <f t="shared" ref="F553:N553" si="117">F538+F541+F544+F547+F550</f>
        <v>1390</v>
      </c>
      <c r="G553" s="190">
        <f t="shared" si="117"/>
        <v>4948</v>
      </c>
      <c r="H553" s="190">
        <f t="shared" si="117"/>
        <v>2307</v>
      </c>
      <c r="I553" s="190">
        <f t="shared" si="117"/>
        <v>547</v>
      </c>
      <c r="J553" s="190">
        <f t="shared" si="117"/>
        <v>123</v>
      </c>
      <c r="K553" s="190">
        <f t="shared" si="117"/>
        <v>1150</v>
      </c>
      <c r="L553" s="190">
        <f t="shared" si="117"/>
        <v>736</v>
      </c>
      <c r="M553" s="190">
        <f t="shared" si="117"/>
        <v>682</v>
      </c>
      <c r="N553" s="190">
        <f t="shared" si="117"/>
        <v>18319</v>
      </c>
    </row>
    <row r="554" spans="2:14" x14ac:dyDescent="0.4">
      <c r="B554" s="296"/>
      <c r="C554" s="297"/>
      <c r="D554" s="43" t="s">
        <v>0</v>
      </c>
      <c r="E554" s="44">
        <f>E539+E542+E545+E548+E551</f>
        <v>2804</v>
      </c>
      <c r="F554" s="44">
        <f t="shared" ref="F554:N554" si="118">F539+F542+F545+F548+F551</f>
        <v>755</v>
      </c>
      <c r="G554" s="44">
        <f t="shared" si="118"/>
        <v>2220</v>
      </c>
      <c r="H554" s="44">
        <f t="shared" si="118"/>
        <v>1565</v>
      </c>
      <c r="I554" s="44">
        <f t="shared" si="118"/>
        <v>320</v>
      </c>
      <c r="J554" s="44">
        <f t="shared" si="118"/>
        <v>34</v>
      </c>
      <c r="K554" s="44">
        <f t="shared" si="118"/>
        <v>605</v>
      </c>
      <c r="L554" s="44">
        <f t="shared" si="118"/>
        <v>350</v>
      </c>
      <c r="M554" s="44">
        <f t="shared" si="118"/>
        <v>210</v>
      </c>
      <c r="N554" s="44">
        <f t="shared" si="118"/>
        <v>8863</v>
      </c>
    </row>
    <row r="555" spans="2:14" ht="15" thickBot="1" x14ac:dyDescent="0.45">
      <c r="B555" s="298"/>
      <c r="C555" s="299"/>
      <c r="D555" s="45" t="s">
        <v>4</v>
      </c>
      <c r="E555" s="46">
        <f>E554/E553</f>
        <v>0.43567433188315724</v>
      </c>
      <c r="F555" s="46">
        <f t="shared" ref="F555:N555" si="119">F554/F553</f>
        <v>0.54316546762589923</v>
      </c>
      <c r="G555" s="46">
        <f t="shared" si="119"/>
        <v>0.44866612772837511</v>
      </c>
      <c r="H555" s="46">
        <f t="shared" si="119"/>
        <v>0.67837017771998265</v>
      </c>
      <c r="I555" s="46">
        <f t="shared" si="119"/>
        <v>0.58500914076782451</v>
      </c>
      <c r="J555" s="46">
        <f t="shared" si="119"/>
        <v>0.27642276422764228</v>
      </c>
      <c r="K555" s="46">
        <f t="shared" si="119"/>
        <v>0.52608695652173909</v>
      </c>
      <c r="L555" s="46">
        <f t="shared" si="119"/>
        <v>0.47554347826086957</v>
      </c>
      <c r="M555" s="46">
        <f t="shared" si="119"/>
        <v>0.30791788856304986</v>
      </c>
      <c r="N555" s="46">
        <f t="shared" si="119"/>
        <v>0.48381461870189418</v>
      </c>
    </row>
  </sheetData>
  <mergeCells count="221">
    <mergeCell ref="B537:C537"/>
    <mergeCell ref="B538:B552"/>
    <mergeCell ref="C538:C540"/>
    <mergeCell ref="C541:C543"/>
    <mergeCell ref="C544:C546"/>
    <mergeCell ref="C547:C549"/>
    <mergeCell ref="C550:C552"/>
    <mergeCell ref="B553:C555"/>
    <mergeCell ref="B517:C517"/>
    <mergeCell ref="B518:B532"/>
    <mergeCell ref="C518:C520"/>
    <mergeCell ref="C521:C523"/>
    <mergeCell ref="C524:C526"/>
    <mergeCell ref="C527:C529"/>
    <mergeCell ref="C530:C532"/>
    <mergeCell ref="B533:C535"/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C469:C471"/>
    <mergeCell ref="B459:C459"/>
    <mergeCell ref="B460:B474"/>
    <mergeCell ref="C460:C462"/>
    <mergeCell ref="C463:C465"/>
    <mergeCell ref="C466:C468"/>
    <mergeCell ref="C472:C474"/>
    <mergeCell ref="B475:C477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340:B354"/>
    <mergeCell ref="C340:C342"/>
    <mergeCell ref="C343:C345"/>
    <mergeCell ref="C346:C348"/>
    <mergeCell ref="C349:C351"/>
    <mergeCell ref="C352:C354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319:C319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  <mergeCell ref="B442:C442"/>
    <mergeCell ref="B443:B454"/>
    <mergeCell ref="C443:C445"/>
    <mergeCell ref="C446:C448"/>
    <mergeCell ref="C449:C451"/>
    <mergeCell ref="C452:C454"/>
    <mergeCell ref="B455:C457"/>
    <mergeCell ref="B500:C500"/>
    <mergeCell ref="B501:B512"/>
    <mergeCell ref="C501:C503"/>
    <mergeCell ref="C504:C506"/>
    <mergeCell ref="C507:C509"/>
    <mergeCell ref="C510:C512"/>
    <mergeCell ref="B513:C515"/>
    <mergeCell ref="B480:C480"/>
    <mergeCell ref="B481:B495"/>
    <mergeCell ref="C481:C483"/>
    <mergeCell ref="C484:C486"/>
    <mergeCell ref="C487:C489"/>
    <mergeCell ref="C490:C492"/>
    <mergeCell ref="C493:C495"/>
    <mergeCell ref="B496:C498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주간(속보)발표 (26년4월6일주)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2026-04-16T08:58:36Z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