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2월17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4" i="10" l="1"/>
  <c r="L265" i="10" s="1"/>
  <c r="L263" i="10"/>
  <c r="H265" i="10"/>
  <c r="L261" i="10" l="1"/>
  <c r="L260" i="10"/>
  <c r="L262" i="10" l="1"/>
  <c r="H262" i="10"/>
  <c r="H259" i="10" l="1"/>
  <c r="E269" i="10"/>
  <c r="F269" i="10"/>
  <c r="G269" i="10"/>
  <c r="H269" i="10"/>
  <c r="I269" i="10"/>
  <c r="J269" i="10"/>
  <c r="K269" i="10"/>
  <c r="E270" i="10"/>
  <c r="F270" i="10"/>
  <c r="G270" i="10"/>
  <c r="H270" i="10"/>
  <c r="I270" i="10"/>
  <c r="J270" i="10"/>
  <c r="K270" i="10"/>
  <c r="D270" i="10"/>
  <c r="D269" i="10"/>
  <c r="L258" i="10"/>
  <c r="L270" i="10" s="1"/>
  <c r="L257" i="10"/>
  <c r="L269" i="10" s="1"/>
  <c r="F271" i="10" l="1"/>
  <c r="G271" i="10"/>
  <c r="E271" i="10"/>
  <c r="K271" i="10"/>
  <c r="H271" i="10"/>
  <c r="I271" i="10"/>
  <c r="J271" i="10"/>
  <c r="L271" i="10"/>
  <c r="L259" i="10"/>
  <c r="D271" i="10"/>
  <c r="L250" i="10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<sst xmlns="http://schemas.openxmlformats.org/spreadsheetml/2006/main" count="495" uniqueCount="113">
  <si>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</si>
  <si>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</si>
  <si>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</si>
  <si>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</si>
  <si>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</si>
  <si>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</si>
  <si>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</si>
  <si>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</si>
  <si>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</si>
  <si>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</si>
  <si>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</si>
  <si>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</si>
  <si>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</si>
  <si>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</si>
  <si>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</si>
  <si>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</si>
  <si>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</si>
  <si>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</si>
  <si>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</si>
  <si>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</si>
  <si>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</si>
  <si>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</si>
  <si>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</si>
  <si>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</si>
  <si>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</si>
  <si>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</si>
  <si>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</si>
  <si>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</si>
  <si>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</si>
  <si>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</si>
  <si>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</si>
  <si>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</si>
  <si>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</si>
  <si>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</si>
  <si>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</si>
  <si>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</si>
  <si>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</si>
  <si>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</si>
  <si>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</si>
  <si>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</si>
  <si>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</si>
  <si>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</si>
  <si>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</si>
  <si>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</si>
  <si>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</si>
  <si>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</si>
  <si>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</si>
  <si>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</si>
  <si>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</si>
  <si>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</si>
  <si>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</si>
  <si>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</si>
  <si>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</si>
  <si>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</si>
  <si>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</si>
  <si>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</si>
  <si>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</si>
  <si>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</si>
  <si>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</si>
  <si>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</si>
  <si>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</si>
  <si>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</si>
  <si>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</si>
  <si>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</si>
  <si>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</si>
  <si>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</si>
  <si>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</si>
  <si>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</si>
  <si>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</si>
  <si>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</si>
  <si>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</si>
  <si>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</si>
  <si>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</si>
  <si>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</si>
  <si>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</si>
  <si>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</si>
  <si>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</si>
  <si>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</si>
  <si>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</si>
  <si>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</si>
  <si>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</si>
  <si>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</si>
  <si>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</si>
  <si>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</si>
  <si>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</si>
  <si>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</si>
  <si>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</si>
  <si>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</si>
  <si>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</si>
  <si>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</si>
  <si>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</si>
  <si>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</si>
  <si>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</si>
  <si>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</si>
  <si>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</si>
  <si>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</si>
  <si>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</si>
  <si>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</si>
  <si>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</si>
  <si>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</si>
  <si>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</si>
  <si>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</si>
  <si>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</si>
  <si>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</si>
  <si>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</si>
  <si>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</si>
  <si>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</si>
  <si>
    <t>2025년
02월</t>
    <phoneticPr fontId="1" type="noConversion"/>
  </si>
  <si>
    <t>2월10일주
(월~)</t>
    <phoneticPr fontId="1" type="noConversion"/>
  </si>
  <si>
    <t>2월17일주
(월~)</t>
    <phoneticPr fontId="1" type="noConversion"/>
  </si>
  <si>
    <t>2월03일주
(월~)</t>
    <phoneticPr fontId="1" type="noConversion"/>
  </si>
  <si>
    <t>2월24일주
(월~)</t>
    <phoneticPr fontId="1" type="noConversion"/>
  </si>
  <si>
    <t>2월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</si>
</sst>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7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3" fillId="5" borderId="65" xfId="2" applyFont="1" applyFill="1" applyBorder="1">
      <alignment vertical="center"/>
    </xf>
    <xf numFmtId="41" fontId="5" fillId="5" borderId="66" xfId="2" applyFont="1" applyFill="1" applyBorder="1">
      <alignment vertical="center"/>
    </xf>
    <xf numFmtId="9" fontId="3" fillId="5" borderId="67" xfId="1" applyNumberFormat="1" applyFont="1" applyFill="1" applyBorder="1">
      <alignment vertical="center"/>
    </xf>
    <xf numFmtId="9" fontId="3" fillId="5" borderId="39" xfId="1" applyNumberFormat="1" applyFont="1" applyFill="1" applyBorder="1">
      <alignment vertical="center"/>
    </xf>
    <xf numFmtId="41" fontId="3" fillId="7" borderId="13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61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5" fillId="7" borderId="28" xfId="2" applyFont="1" applyFill="1" applyBorder="1">
      <alignment vertical="center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1"/>
  <sheetViews>
    <sheetView tabSelected="1" topLeftCell="A248" workbookViewId="0">
      <selection activeCell="J279" sqref="J279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26" t="s">
        <v>11</v>
      </c>
      <c r="B1" s="227"/>
      <c r="C1" s="227"/>
      <c r="D1" s="228" t="s">
        <v>18</v>
      </c>
      <c r="E1" s="229"/>
      <c r="F1" s="229"/>
      <c r="G1" s="229"/>
      <c r="H1" s="229"/>
      <c r="I1" s="229"/>
      <c r="J1" s="229"/>
      <c r="K1" s="230"/>
      <c r="L1" s="36" t="s">
        <v>16</v>
      </c>
    </row>
    <row r="2" spans="1:12" ht="35.4" customHeight="1" thickBot="1" x14ac:dyDescent="0.45">
      <c r="A2" s="214" t="s">
        <v>9</v>
      </c>
      <c r="B2" s="215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1" t="s">
        <v>19</v>
      </c>
      <c r="B3" s="21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2"/>
      <c r="B4" s="22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2"/>
      <c r="B5" s="22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2"/>
      <c r="B6" s="22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2"/>
      <c r="B7" s="22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2"/>
      <c r="B8" s="22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2"/>
      <c r="B9" s="219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2"/>
      <c r="B10" s="220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2"/>
      <c r="B11" s="221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2"/>
      <c r="B12" s="219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2"/>
      <c r="B13" s="22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2"/>
      <c r="B14" s="221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2"/>
      <c r="B15" s="21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2"/>
      <c r="B16" s="22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3"/>
      <c r="B17" s="22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7" t="s">
        <v>15</v>
      </c>
      <c r="B18" s="223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7"/>
      <c r="B19" s="223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4"/>
      <c r="B20" s="225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4" t="s">
        <v>9</v>
      </c>
      <c r="B22" s="215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1" t="s">
        <v>31</v>
      </c>
      <c r="B23" s="219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2"/>
      <c r="B24" s="220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2"/>
      <c r="B25" s="221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2"/>
      <c r="B26" s="22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2"/>
      <c r="B27" s="22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2"/>
      <c r="B28" s="22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2"/>
      <c r="B29" s="219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2"/>
      <c r="B30" s="220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2"/>
      <c r="B31" s="221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2"/>
      <c r="B32" s="219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2"/>
      <c r="B33" s="22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2"/>
      <c r="B34" s="221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2"/>
      <c r="B35" s="21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2"/>
      <c r="B36" s="220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3"/>
      <c r="B37" s="221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7" t="s">
        <v>30</v>
      </c>
      <c r="B38" s="223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7"/>
      <c r="B39" s="223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4"/>
      <c r="B40" s="225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4" t="s">
        <v>9</v>
      </c>
      <c r="B42" s="215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17"/>
      <c r="B43" s="222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17"/>
      <c r="B44" s="220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17"/>
      <c r="B45" s="221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17"/>
      <c r="B46" s="222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17"/>
      <c r="B47" s="220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17"/>
      <c r="B48" s="220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17"/>
      <c r="B49" s="219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17"/>
      <c r="B50" s="220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17"/>
      <c r="B51" s="221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17"/>
      <c r="B52" s="219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17"/>
      <c r="B53" s="220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18"/>
      <c r="B54" s="221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17" t="s">
        <v>36</v>
      </c>
      <c r="B55" s="223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17"/>
      <c r="B56" s="223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24"/>
      <c r="B57" s="225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4" t="s">
        <v>9</v>
      </c>
      <c r="B59" s="215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6" t="s">
        <v>37</v>
      </c>
      <c r="B60" s="219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7"/>
      <c r="B61" s="220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7"/>
      <c r="B62" s="221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7"/>
      <c r="B63" s="219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7"/>
      <c r="B64" s="220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7"/>
      <c r="B65" s="221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7"/>
      <c r="B66" s="222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7"/>
      <c r="B67" s="220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7"/>
      <c r="B68" s="220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7"/>
      <c r="B69" s="219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7"/>
      <c r="B70" s="220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7"/>
      <c r="B71" s="221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7"/>
      <c r="B72" s="219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7"/>
      <c r="B73" s="220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8"/>
      <c r="B74" s="221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7" t="s">
        <v>38</v>
      </c>
      <c r="B75" s="223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7"/>
      <c r="B76" s="223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4"/>
      <c r="B77" s="225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4" t="s">
        <v>9</v>
      </c>
      <c r="B79" s="215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6" t="s">
        <v>44</v>
      </c>
      <c r="B80" s="219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7"/>
      <c r="B81" s="220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7"/>
      <c r="B82" s="221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7"/>
      <c r="B83" s="219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7"/>
      <c r="B84" s="220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7"/>
      <c r="B85" s="221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7"/>
      <c r="B86" s="222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7"/>
      <c r="B87" s="220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7"/>
      <c r="B88" s="220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7"/>
      <c r="B89" s="219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7"/>
      <c r="B90" s="220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7"/>
      <c r="B91" s="221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7"/>
      <c r="B92" s="219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7"/>
      <c r="B93" s="220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8"/>
      <c r="B94" s="221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7" t="s">
        <v>45</v>
      </c>
      <c r="B95" s="223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7"/>
      <c r="B96" s="223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4"/>
      <c r="B97" s="225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4" t="s">
        <v>9</v>
      </c>
      <c r="B99" s="215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6" t="s">
        <v>51</v>
      </c>
      <c r="B100" s="219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7"/>
      <c r="B101" s="220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7"/>
      <c r="B102" s="221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7"/>
      <c r="B103" s="219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7"/>
      <c r="B104" s="220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7"/>
      <c r="B105" s="221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7"/>
      <c r="B106" s="222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7"/>
      <c r="B107" s="220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7"/>
      <c r="B108" s="220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7"/>
      <c r="B109" s="219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7"/>
      <c r="B110" s="220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7"/>
      <c r="B111" s="221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7" t="s">
        <v>56</v>
      </c>
      <c r="B112" s="223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7"/>
      <c r="B113" s="223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4"/>
      <c r="B114" s="225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4" t="s">
        <v>9</v>
      </c>
      <c r="B116" s="215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6" t="s">
        <v>57</v>
      </c>
      <c r="B117" s="219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7"/>
      <c r="B118" s="220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7"/>
      <c r="B119" s="221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7"/>
      <c r="B120" s="219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7"/>
      <c r="B121" s="220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7"/>
      <c r="B122" s="221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7"/>
      <c r="B123" s="222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7"/>
      <c r="B124" s="220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7"/>
      <c r="B125" s="220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7"/>
      <c r="B126" s="219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7"/>
      <c r="B127" s="220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7"/>
      <c r="B128" s="221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7"/>
      <c r="B129" s="219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7"/>
      <c r="B130" s="220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8"/>
      <c r="B131" s="221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7" t="s">
        <v>58</v>
      </c>
      <c r="B132" s="223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7"/>
      <c r="B133" s="223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4"/>
      <c r="B134" s="225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4" t="s">
        <v>9</v>
      </c>
      <c r="B136" s="215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6" t="s">
        <v>63</v>
      </c>
      <c r="B137" s="219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7"/>
      <c r="B138" s="220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7"/>
      <c r="B139" s="221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7"/>
      <c r="B140" s="219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7"/>
      <c r="B141" s="220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7"/>
      <c r="B142" s="221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7"/>
      <c r="B143" s="222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7"/>
      <c r="B144" s="220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7"/>
      <c r="B145" s="220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7"/>
      <c r="B146" s="219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7"/>
      <c r="B147" s="220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7"/>
      <c r="B148" s="221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7"/>
      <c r="B149" s="219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7"/>
      <c r="B150" s="220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8"/>
      <c r="B151" s="221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7" t="s">
        <v>64</v>
      </c>
      <c r="B152" s="223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7"/>
      <c r="B153" s="223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4"/>
      <c r="B154" s="225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4" t="s">
        <v>9</v>
      </c>
      <c r="B156" s="215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6" t="s">
        <v>71</v>
      </c>
      <c r="B157" s="219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7"/>
      <c r="B158" s="220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7"/>
      <c r="B159" s="221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7"/>
      <c r="B160" s="219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7"/>
      <c r="B161" s="220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7"/>
      <c r="B162" s="221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7"/>
      <c r="B163" s="222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7"/>
      <c r="B164" s="220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7"/>
      <c r="B165" s="220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7"/>
      <c r="B166" s="219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7"/>
      <c r="B167" s="220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7"/>
      <c r="B168" s="221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17"/>
      <c r="B169" s="219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17"/>
      <c r="B170" s="220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18"/>
      <c r="B171" s="221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17" t="s">
        <v>72</v>
      </c>
      <c r="B172" s="223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7"/>
      <c r="B173" s="223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4"/>
      <c r="B174" s="225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4" t="s">
        <v>9</v>
      </c>
      <c r="B176" s="215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16" t="s">
        <v>78</v>
      </c>
      <c r="B177" s="219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17"/>
      <c r="B178" s="220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7"/>
      <c r="B179" s="221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17"/>
      <c r="B180" s="219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17"/>
      <c r="B181" s="220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7"/>
      <c r="B182" s="221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17"/>
      <c r="B183" s="222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7"/>
      <c r="B184" s="220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7"/>
      <c r="B185" s="220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17"/>
      <c r="B186" s="219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17"/>
      <c r="B187" s="220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7"/>
      <c r="B188" s="221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7"/>
      <c r="B189" s="219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17"/>
      <c r="B190" s="220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8"/>
      <c r="B191" s="221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17" t="s">
        <v>84</v>
      </c>
      <c r="B192" s="223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17"/>
      <c r="B193" s="223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24"/>
      <c r="B194" s="225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4" t="s">
        <v>9</v>
      </c>
      <c r="B196" s="215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6" t="s">
        <v>85</v>
      </c>
      <c r="B197" s="219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17"/>
      <c r="B198" s="222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17"/>
      <c r="B199" s="234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17"/>
      <c r="B200" s="219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7"/>
      <c r="B201" s="220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7"/>
      <c r="B202" s="221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7"/>
      <c r="B203" s="222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7"/>
      <c r="B204" s="220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7"/>
      <c r="B205" s="220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7"/>
      <c r="B206" s="219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7"/>
      <c r="B207" s="220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7"/>
      <c r="B208" s="221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7"/>
      <c r="B209" s="219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17"/>
      <c r="B210" s="220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8"/>
      <c r="B211" s="221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17" t="s">
        <v>86</v>
      </c>
      <c r="B212" s="223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17"/>
      <c r="B213" s="223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24"/>
      <c r="B214" s="225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14" t="s">
        <v>9</v>
      </c>
      <c r="B216" s="215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6" t="s">
        <v>92</v>
      </c>
      <c r="B217" s="219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17"/>
      <c r="B218" s="222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17"/>
      <c r="B219" s="234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17"/>
      <c r="B220" s="219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17"/>
      <c r="B221" s="220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17"/>
      <c r="B222" s="221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17"/>
      <c r="B223" s="222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17"/>
      <c r="B224" s="220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17"/>
      <c r="B225" s="220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17"/>
      <c r="B226" s="219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17"/>
      <c r="B227" s="220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17"/>
      <c r="B228" s="221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17"/>
      <c r="B229" s="219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17"/>
      <c r="B230" s="220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18"/>
      <c r="B231" s="221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17" t="s">
        <v>93</v>
      </c>
      <c r="B232" s="223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17"/>
      <c r="B233" s="223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24"/>
      <c r="B234" s="225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14" t="s">
        <v>9</v>
      </c>
      <c r="B236" s="215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16" t="s">
        <v>99</v>
      </c>
      <c r="B237" s="219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17"/>
      <c r="B238" s="222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17"/>
      <c r="B239" s="234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17"/>
      <c r="B240" s="219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17"/>
      <c r="B241" s="220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17"/>
      <c r="B242" s="221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17"/>
      <c r="B243" s="222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17"/>
      <c r="B244" s="220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17"/>
      <c r="B245" s="220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17"/>
      <c r="B246" s="219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17"/>
      <c r="B247" s="220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17"/>
      <c r="B248" s="221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17"/>
      <c r="B249" s="219" t="s">
        <v>106</v>
      </c>
      <c r="C249" s="50" t="s">
        <v>5</v>
      </c>
      <c r="D249" s="204"/>
      <c r="E249" s="204"/>
      <c r="F249" s="140"/>
      <c r="G249" s="140"/>
      <c r="H249" s="140"/>
      <c r="I249" s="112">
        <v>134</v>
      </c>
      <c r="J249" s="141"/>
      <c r="K249" s="158">
        <v>72</v>
      </c>
      <c r="L249" s="60">
        <f>SUM(D249:K249)</f>
        <v>206</v>
      </c>
    </row>
    <row r="250" spans="1:12" x14ac:dyDescent="0.4">
      <c r="A250" s="217"/>
      <c r="B250" s="220"/>
      <c r="C250" s="51" t="s">
        <v>0</v>
      </c>
      <c r="D250" s="205"/>
      <c r="E250" s="205"/>
      <c r="F250" s="142"/>
      <c r="G250" s="142"/>
      <c r="H250" s="142"/>
      <c r="I250" s="115">
        <v>72</v>
      </c>
      <c r="J250" s="144"/>
      <c r="K250" s="115">
        <v>45</v>
      </c>
      <c r="L250" s="139">
        <f>SUM(D250:K250)</f>
        <v>117</v>
      </c>
    </row>
    <row r="251" spans="1:12" ht="15" thickBot="1" x14ac:dyDescent="0.45">
      <c r="A251" s="218"/>
      <c r="B251" s="221"/>
      <c r="C251" s="52" t="s">
        <v>4</v>
      </c>
      <c r="D251" s="206"/>
      <c r="E251" s="206"/>
      <c r="F251" s="145"/>
      <c r="G251" s="207"/>
      <c r="H251" s="145"/>
      <c r="I251" s="34">
        <v>0.53700000000000003</v>
      </c>
      <c r="J251" s="146"/>
      <c r="K251" s="34">
        <v>0.63</v>
      </c>
      <c r="L251" s="4">
        <f>L250/L249</f>
        <v>0.56796116504854366</v>
      </c>
    </row>
    <row r="252" spans="1:12" x14ac:dyDescent="0.4">
      <c r="A252" s="217" t="s">
        <v>104</v>
      </c>
      <c r="B252" s="223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17"/>
      <c r="B253" s="223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24"/>
      <c r="B254" s="225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  <row r="255" spans="1:12" ht="15" thickBot="1" x14ac:dyDescent="0.45"/>
    <row r="256" spans="1:12" ht="25.8" thickBot="1" x14ac:dyDescent="0.45">
      <c r="A256" s="214" t="s">
        <v>9</v>
      </c>
      <c r="B256" s="215"/>
      <c r="C256" s="38" t="s">
        <v>10</v>
      </c>
      <c r="D256" s="1" t="s">
        <v>2</v>
      </c>
      <c r="E256" s="1" t="s">
        <v>7</v>
      </c>
      <c r="F256" s="39" t="s">
        <v>8</v>
      </c>
      <c r="G256" s="40" t="s">
        <v>14</v>
      </c>
      <c r="H256" s="39" t="s">
        <v>6</v>
      </c>
      <c r="I256" s="40" t="s">
        <v>12</v>
      </c>
      <c r="J256" s="39" t="s">
        <v>13</v>
      </c>
      <c r="K256" s="98" t="s">
        <v>17</v>
      </c>
      <c r="L256" s="92" t="s">
        <v>1</v>
      </c>
    </row>
    <row r="257" spans="1:12" x14ac:dyDescent="0.4">
      <c r="A257" s="216" t="s">
        <v>107</v>
      </c>
      <c r="B257" s="219" t="s">
        <v>110</v>
      </c>
      <c r="C257" s="17" t="s">
        <v>3</v>
      </c>
      <c r="D257" s="149">
        <v>4054</v>
      </c>
      <c r="E257" s="149">
        <v>933</v>
      </c>
      <c r="F257" s="149">
        <v>2178</v>
      </c>
      <c r="G257" s="149">
        <v>1691</v>
      </c>
      <c r="H257" s="112">
        <v>40</v>
      </c>
      <c r="I257" s="149">
        <v>629</v>
      </c>
      <c r="J257" s="203">
        <v>275</v>
      </c>
      <c r="K257" s="106">
        <v>213</v>
      </c>
      <c r="L257" s="107">
        <f>SUM(D257:K257)</f>
        <v>10013</v>
      </c>
    </row>
    <row r="258" spans="1:12" x14ac:dyDescent="0.4">
      <c r="A258" s="217"/>
      <c r="B258" s="222"/>
      <c r="C258" s="51" t="s">
        <v>0</v>
      </c>
      <c r="D258" s="108">
        <v>2628</v>
      </c>
      <c r="E258" s="108">
        <v>639</v>
      </c>
      <c r="F258" s="108">
        <v>1405</v>
      </c>
      <c r="G258" s="108">
        <v>1431</v>
      </c>
      <c r="H258" s="115">
        <v>16</v>
      </c>
      <c r="I258" s="108">
        <v>356</v>
      </c>
      <c r="J258" s="109">
        <v>187</v>
      </c>
      <c r="K258" s="110">
        <v>111</v>
      </c>
      <c r="L258" s="111">
        <f>SUM(D258:K258)</f>
        <v>6773</v>
      </c>
    </row>
    <row r="259" spans="1:12" ht="15" thickBot="1" x14ac:dyDescent="0.45">
      <c r="A259" s="217"/>
      <c r="B259" s="234"/>
      <c r="C259" s="52" t="s">
        <v>4</v>
      </c>
      <c r="D259" s="102">
        <v>0.64800000000000002</v>
      </c>
      <c r="E259" s="102">
        <v>0.68500000000000005</v>
      </c>
      <c r="F259" s="102">
        <v>0.64500000000000002</v>
      </c>
      <c r="G259" s="102">
        <v>0.84599999999999997</v>
      </c>
      <c r="H259" s="34">
        <f>H258/H257</f>
        <v>0.4</v>
      </c>
      <c r="I259" s="102">
        <v>0.56599999999999995</v>
      </c>
      <c r="J259" s="102">
        <v>0.68</v>
      </c>
      <c r="K259" s="102">
        <v>0.52</v>
      </c>
      <c r="L259" s="101">
        <f>L258/L257</f>
        <v>0.67642065315090383</v>
      </c>
    </row>
    <row r="260" spans="1:12" x14ac:dyDescent="0.4">
      <c r="A260" s="217"/>
      <c r="B260" s="219" t="s">
        <v>108</v>
      </c>
      <c r="C260" s="50" t="s">
        <v>3</v>
      </c>
      <c r="D260" s="93">
        <v>3288</v>
      </c>
      <c r="E260" s="112">
        <v>834</v>
      </c>
      <c r="F260" s="124">
        <v>1718</v>
      </c>
      <c r="G260" s="10">
        <v>1563</v>
      </c>
      <c r="H260" s="125">
        <v>43</v>
      </c>
      <c r="I260" s="125">
        <v>629</v>
      </c>
      <c r="J260" s="113">
        <v>440</v>
      </c>
      <c r="K260" s="114">
        <v>216</v>
      </c>
      <c r="L260" s="3">
        <f>SUM(D260:K260)</f>
        <v>8731</v>
      </c>
    </row>
    <row r="261" spans="1:12" x14ac:dyDescent="0.4">
      <c r="A261" s="217"/>
      <c r="B261" s="220"/>
      <c r="C261" s="51" t="s">
        <v>0</v>
      </c>
      <c r="D261" s="11">
        <v>2174</v>
      </c>
      <c r="E261" s="126">
        <v>554</v>
      </c>
      <c r="F261" s="88">
        <v>1146</v>
      </c>
      <c r="G261" s="11">
        <v>1296</v>
      </c>
      <c r="H261" s="115">
        <v>13</v>
      </c>
      <c r="I261" s="115">
        <v>356</v>
      </c>
      <c r="J261" s="116">
        <v>337</v>
      </c>
      <c r="K261" s="117">
        <v>126</v>
      </c>
      <c r="L261" s="75">
        <f>SUM(D261:K261)</f>
        <v>6002</v>
      </c>
    </row>
    <row r="262" spans="1:12" ht="15" thickBot="1" x14ac:dyDescent="0.45">
      <c r="A262" s="217"/>
      <c r="B262" s="221"/>
      <c r="C262" s="52" t="s">
        <v>4</v>
      </c>
      <c r="D262" s="12">
        <v>0.66</v>
      </c>
      <c r="E262" s="89">
        <v>0.66400000000000003</v>
      </c>
      <c r="F262" s="165">
        <v>0.66700000000000004</v>
      </c>
      <c r="G262" s="12">
        <v>0.82699999999999996</v>
      </c>
      <c r="H262" s="34">
        <f>H261/H260</f>
        <v>0.30232558139534882</v>
      </c>
      <c r="I262" s="34">
        <v>0.56599999999999995</v>
      </c>
      <c r="J262" s="94">
        <v>0.76</v>
      </c>
      <c r="K262" s="34">
        <v>0.57999999999999996</v>
      </c>
      <c r="L262" s="4">
        <f>L261/L260</f>
        <v>0.68743557439010428</v>
      </c>
    </row>
    <row r="263" spans="1:12" x14ac:dyDescent="0.4">
      <c r="A263" s="217"/>
      <c r="B263" s="236" t="s">
        <v>109</v>
      </c>
      <c r="C263" s="237" t="s">
        <v>3</v>
      </c>
      <c r="D263" s="238">
        <v>3124</v>
      </c>
      <c r="E263" s="153">
        <v>1252</v>
      </c>
      <c r="F263" s="239">
        <v>1888</v>
      </c>
      <c r="G263" s="240">
        <v>1458</v>
      </c>
      <c r="H263" s="153">
        <v>45</v>
      </c>
      <c r="I263" s="241">
        <v>835</v>
      </c>
      <c r="J263" s="153">
        <v>440</v>
      </c>
      <c r="K263" s="241">
        <v>315</v>
      </c>
      <c r="L263" s="208">
        <f>SUM(D263:K263)</f>
        <v>9357</v>
      </c>
    </row>
    <row r="264" spans="1:12" x14ac:dyDescent="0.4">
      <c r="A264" s="217"/>
      <c r="B264" s="235"/>
      <c r="C264" s="209" t="s">
        <v>0</v>
      </c>
      <c r="D264" s="242">
        <v>2137</v>
      </c>
      <c r="E264" s="211">
        <v>849</v>
      </c>
      <c r="F264" s="211">
        <v>1268</v>
      </c>
      <c r="G264" s="210">
        <v>1185</v>
      </c>
      <c r="H264" s="211">
        <v>16</v>
      </c>
      <c r="I264" s="196">
        <v>487</v>
      </c>
      <c r="J264" s="196">
        <v>337</v>
      </c>
      <c r="K264" s="196">
        <v>141</v>
      </c>
      <c r="L264" s="212">
        <f>SUM(D264:K264)</f>
        <v>6420</v>
      </c>
    </row>
    <row r="265" spans="1:12" ht="15" thickBot="1" x14ac:dyDescent="0.45">
      <c r="A265" s="217"/>
      <c r="B265" s="235"/>
      <c r="C265" s="243" t="s">
        <v>4</v>
      </c>
      <c r="D265" s="244">
        <v>0.68400000000000005</v>
      </c>
      <c r="E265" s="162">
        <v>0.67800000000000005</v>
      </c>
      <c r="F265" s="162">
        <v>0.67159999999999997</v>
      </c>
      <c r="G265" s="245">
        <v>0.81299999999999994</v>
      </c>
      <c r="H265" s="162">
        <f>H264/H263</f>
        <v>0.35555555555555557</v>
      </c>
      <c r="I265" s="246">
        <v>0.58299999999999996</v>
      </c>
      <c r="J265" s="162">
        <v>0.76</v>
      </c>
      <c r="K265" s="246">
        <v>0.45</v>
      </c>
      <c r="L265" s="213">
        <f>L264/L263</f>
        <v>0.68611734530298174</v>
      </c>
    </row>
    <row r="266" spans="1:12" x14ac:dyDescent="0.4">
      <c r="A266" s="217"/>
      <c r="B266" s="219" t="s">
        <v>111</v>
      </c>
      <c r="C266" s="50" t="s">
        <v>5</v>
      </c>
      <c r="D266" s="65"/>
      <c r="E266" s="159"/>
      <c r="F266" s="67"/>
      <c r="G266" s="121"/>
      <c r="H266" s="112"/>
      <c r="I266" s="112"/>
      <c r="J266" s="67"/>
      <c r="K266" s="112"/>
      <c r="L266" s="60"/>
    </row>
    <row r="267" spans="1:12" x14ac:dyDescent="0.4">
      <c r="A267" s="217"/>
      <c r="B267" s="220"/>
      <c r="C267" s="51" t="s">
        <v>0</v>
      </c>
      <c r="D267" s="11"/>
      <c r="E267" s="160"/>
      <c r="F267" s="68"/>
      <c r="G267" s="123"/>
      <c r="H267" s="115"/>
      <c r="I267" s="119"/>
      <c r="J267" s="68"/>
      <c r="K267" s="119"/>
      <c r="L267" s="139"/>
    </row>
    <row r="268" spans="1:12" ht="15" thickBot="1" x14ac:dyDescent="0.45">
      <c r="A268" s="217"/>
      <c r="B268" s="221"/>
      <c r="C268" s="52" t="s">
        <v>4</v>
      </c>
      <c r="D268" s="69"/>
      <c r="E268" s="161"/>
      <c r="F268" s="71"/>
      <c r="G268" s="72"/>
      <c r="H268" s="73"/>
      <c r="I268" s="73"/>
      <c r="J268" s="71"/>
      <c r="K268" s="73"/>
      <c r="L268" s="4"/>
    </row>
    <row r="269" spans="1:12" x14ac:dyDescent="0.4">
      <c r="A269" s="217" t="s">
        <v>112</v>
      </c>
      <c r="B269" s="223"/>
      <c r="C269" s="41" t="s">
        <v>5</v>
      </c>
      <c r="D269" s="42">
        <f>D257+D260+D263+D266</f>
        <v>10466</v>
      </c>
      <c r="E269" s="42">
        <f t="shared" ref="E269:L269" si="49">E257+E260+E263+E266</f>
        <v>3019</v>
      </c>
      <c r="F269" s="42">
        <f t="shared" si="49"/>
        <v>5784</v>
      </c>
      <c r="G269" s="42">
        <f t="shared" si="49"/>
        <v>4712</v>
      </c>
      <c r="H269" s="42">
        <f t="shared" si="49"/>
        <v>128</v>
      </c>
      <c r="I269" s="42">
        <f t="shared" si="49"/>
        <v>2093</v>
      </c>
      <c r="J269" s="42">
        <f t="shared" si="49"/>
        <v>1155</v>
      </c>
      <c r="K269" s="42">
        <f t="shared" si="49"/>
        <v>744</v>
      </c>
      <c r="L269" s="42">
        <f t="shared" si="49"/>
        <v>28101</v>
      </c>
    </row>
    <row r="270" spans="1:12" x14ac:dyDescent="0.4">
      <c r="A270" s="217"/>
      <c r="B270" s="223"/>
      <c r="C270" s="43" t="s">
        <v>0</v>
      </c>
      <c r="D270" s="44">
        <f>D258+D261+D264+D267</f>
        <v>6939</v>
      </c>
      <c r="E270" s="44">
        <f t="shared" ref="E270:L270" si="50">E258+E261+E264+E267</f>
        <v>2042</v>
      </c>
      <c r="F270" s="44">
        <f t="shared" si="50"/>
        <v>3819</v>
      </c>
      <c r="G270" s="44">
        <f t="shared" si="50"/>
        <v>3912</v>
      </c>
      <c r="H270" s="44">
        <f t="shared" si="50"/>
        <v>45</v>
      </c>
      <c r="I270" s="44">
        <f t="shared" si="50"/>
        <v>1199</v>
      </c>
      <c r="J270" s="44">
        <f t="shared" si="50"/>
        <v>861</v>
      </c>
      <c r="K270" s="44">
        <f t="shared" si="50"/>
        <v>378</v>
      </c>
      <c r="L270" s="44">
        <f t="shared" si="50"/>
        <v>19195</v>
      </c>
    </row>
    <row r="271" spans="1:12" ht="15" thickBot="1" x14ac:dyDescent="0.45">
      <c r="A271" s="224"/>
      <c r="B271" s="225"/>
      <c r="C271" s="45" t="s">
        <v>4</v>
      </c>
      <c r="D271" s="46">
        <f t="shared" ref="D271" si="51">D270/D269</f>
        <v>0.66300401299445821</v>
      </c>
      <c r="E271" s="46">
        <f t="shared" ref="E271:L271" si="52">E270/E269</f>
        <v>0.67638290824776415</v>
      </c>
      <c r="F271" s="46">
        <f t="shared" si="52"/>
        <v>0.66026970954356845</v>
      </c>
      <c r="G271" s="46">
        <f t="shared" si="52"/>
        <v>0.83022071307300505</v>
      </c>
      <c r="H271" s="46">
        <f t="shared" si="52"/>
        <v>0.3515625</v>
      </c>
      <c r="I271" s="46">
        <f t="shared" si="52"/>
        <v>0.57286192068800768</v>
      </c>
      <c r="J271" s="46">
        <f t="shared" si="52"/>
        <v>0.74545454545454548</v>
      </c>
      <c r="K271" s="46">
        <f t="shared" si="52"/>
        <v>0.50806451612903225</v>
      </c>
      <c r="L271" s="46">
        <f t="shared" si="52"/>
        <v>0.6830717768050959</v>
      </c>
    </row>
  </sheetData>
  <mergeCells count="111">
    <mergeCell ref="A256:B256"/>
    <mergeCell ref="A257:A268"/>
    <mergeCell ref="B257:B259"/>
    <mergeCell ref="B260:B262"/>
    <mergeCell ref="B263:B265"/>
    <mergeCell ref="B266:B268"/>
    <mergeCell ref="A269:B271"/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36:B136"/>
    <mergeCell ref="A137:A151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자료(25년2월17일주)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2025-02-28T07:48:37Z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