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A94B184D-6128-4B88-B180-BC2B484A21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8월1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8" i="10" l="1"/>
  <c r="E398" i="10"/>
  <c r="N397" i="10"/>
  <c r="N398" i="10" s="1"/>
  <c r="M397" i="10"/>
  <c r="L397" i="10"/>
  <c r="L398" i="10" s="1"/>
  <c r="K397" i="10"/>
  <c r="K398" i="10" s="1"/>
  <c r="E397" i="10"/>
  <c r="N396" i="10"/>
  <c r="M396" i="10"/>
  <c r="L396" i="10"/>
  <c r="K396" i="10"/>
  <c r="E396" i="10"/>
  <c r="N382" i="10" l="1"/>
  <c r="N381" i="10"/>
  <c r="N374" i="10"/>
  <c r="N373" i="10"/>
  <c r="N383" i="10" l="1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<sst xmlns="http://schemas.openxmlformats.org/spreadsheetml/2006/main" count="720" uniqueCount="163">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</sst>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41" fontId="3" fillId="7" borderId="19" xfId="2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41" fontId="5" fillId="7" borderId="9" xfId="2" applyFont="1" applyFill="1" applyBorder="1" applyAlignment="1">
      <alignment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5" fillId="7" borderId="2" xfId="2" applyFont="1" applyFill="1" applyBorder="1" applyAlignment="1">
      <alignment vertical="center" wrapText="1"/>
    </xf>
    <xf numFmtId="41" fontId="3" fillId="5" borderId="73" xfId="2" applyFont="1" applyFill="1" applyBorder="1" applyAlignment="1">
      <alignment vertical="center" wrapText="1"/>
    </xf>
    <xf numFmtId="0" fontId="9" fillId="7" borderId="30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0" fontId="4" fillId="7" borderId="28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9" fontId="5" fillId="7" borderId="4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3" fillId="5" borderId="19" xfId="2" applyFont="1" applyFill="1" applyBorder="1" applyAlignment="1">
      <alignment horizontal="right" vertical="center" wrapText="1"/>
    </xf>
    <xf numFmtId="41" fontId="3" fillId="5" borderId="2" xfId="2" applyFont="1" applyFill="1" applyBorder="1" applyAlignment="1">
      <alignment horizontal="right" vertical="center" wrapText="1"/>
    </xf>
    <xf numFmtId="9" fontId="5" fillId="5" borderId="4" xfId="1" applyFont="1" applyFill="1" applyBorder="1" applyAlignment="1">
      <alignment horizontal="right" vertical="center" wrapText="1"/>
    </xf>
    <xf numFmtId="9" fontId="5" fillId="5" borderId="14" xfId="1" applyFont="1" applyFill="1" applyBorder="1" applyAlignment="1">
      <alignment horizontal="right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9" fontId="3" fillId="7" borderId="4" xfId="1" applyFont="1" applyFill="1" applyBorder="1">
      <alignment vertical="center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9" fillId="7" borderId="1" xfId="2" applyFont="1" applyFill="1" applyBorder="1" applyAlignment="1">
      <alignment horizontal="center" vertical="center" wrapText="1"/>
    </xf>
    <xf numFmtId="41" fontId="3" fillId="7" borderId="37" xfId="2" applyFont="1" applyFill="1" applyBorder="1">
      <alignment vertical="center"/>
    </xf>
    <xf numFmtId="41" fontId="3" fillId="7" borderId="10" xfId="2" applyFont="1" applyFill="1" applyBorder="1">
      <alignment vertical="center"/>
    </xf>
    <xf numFmtId="0" fontId="9" fillId="7" borderId="2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4" fillId="7" borderId="2" xfId="2" applyFont="1" applyFill="1" applyBorder="1" applyAlignment="1">
      <alignment horizontal="center" vertical="center" wrapText="1"/>
    </xf>
    <xf numFmtId="41" fontId="5" fillId="7" borderId="38" xfId="2" applyFont="1" applyFill="1" applyBorder="1">
      <alignment vertical="center"/>
    </xf>
    <xf numFmtId="41" fontId="5" fillId="7" borderId="9" xfId="2" applyFont="1" applyFill="1" applyBorder="1">
      <alignment vertical="center"/>
    </xf>
    <xf numFmtId="0" fontId="9" fillId="7" borderId="2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9" fontId="3" fillId="7" borderId="39" xfId="1" applyFont="1" applyFill="1" applyBorder="1">
      <alignment vertical="center"/>
    </xf>
    <xf numFmtId="9" fontId="3" fillId="7" borderId="7" xfId="1" applyFont="1" applyFill="1" applyBorder="1">
      <alignment vertical="center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8"/>
  <sheetViews>
    <sheetView tabSelected="1" topLeftCell="A375" workbookViewId="0">
      <selection activeCell="I391" sqref="I391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384" width="8.796875" style="37"/>
  </cols>
  <sheetData>
    <row r="1" spans="2:13" ht="64.2" customHeight="1" thickBot="1" x14ac:dyDescent="0.45">
      <c r="B1" s="288" t="s">
        <v>11</v>
      </c>
      <c r="C1" s="289"/>
      <c r="D1" s="289"/>
      <c r="E1" s="290" t="s">
        <v>18</v>
      </c>
      <c r="F1" s="291"/>
      <c r="G1" s="291"/>
      <c r="H1" s="291"/>
      <c r="I1" s="291"/>
      <c r="J1" s="291"/>
      <c r="K1" s="291"/>
      <c r="L1" s="292"/>
      <c r="M1" s="36" t="s">
        <v>16</v>
      </c>
    </row>
    <row r="2" spans="2:13" ht="35.4" customHeight="1" thickBot="1" x14ac:dyDescent="0.45">
      <c r="B2" s="269" t="s">
        <v>9</v>
      </c>
      <c r="C2" s="270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85" t="s">
        <v>19</v>
      </c>
      <c r="C3" s="274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86"/>
      <c r="C4" s="277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86"/>
      <c r="C5" s="278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86"/>
      <c r="C6" s="275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86"/>
      <c r="C7" s="277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86"/>
      <c r="C8" s="277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86"/>
      <c r="C9" s="274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86"/>
      <c r="C10" s="277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86"/>
      <c r="C11" s="278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86"/>
      <c r="C12" s="274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86"/>
      <c r="C13" s="277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86"/>
      <c r="C14" s="278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86"/>
      <c r="C15" s="274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86"/>
      <c r="C16" s="277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87"/>
      <c r="C17" s="278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72" t="s">
        <v>15</v>
      </c>
      <c r="C18" s="282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72"/>
      <c r="C19" s="282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83"/>
      <c r="C20" s="284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69" t="s">
        <v>9</v>
      </c>
      <c r="C22" s="270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85" t="s">
        <v>31</v>
      </c>
      <c r="C23" s="274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86"/>
      <c r="C24" s="277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86"/>
      <c r="C25" s="278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86"/>
      <c r="C26" s="275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86"/>
      <c r="C27" s="277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86"/>
      <c r="C28" s="277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86"/>
      <c r="C29" s="274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86"/>
      <c r="C30" s="277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86"/>
      <c r="C31" s="278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86"/>
      <c r="C32" s="274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86"/>
      <c r="C33" s="277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86"/>
      <c r="C34" s="278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86"/>
      <c r="C35" s="274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86"/>
      <c r="C36" s="277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87"/>
      <c r="C37" s="278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72" t="s">
        <v>30</v>
      </c>
      <c r="C38" s="282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72"/>
      <c r="C39" s="282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83"/>
      <c r="C40" s="284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69" t="s">
        <v>9</v>
      </c>
      <c r="C42" s="270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39" t="s">
        <v>17</v>
      </c>
      <c r="M42" s="40" t="s">
        <v>1</v>
      </c>
    </row>
    <row r="43" spans="2:13" ht="15.6" customHeight="1" x14ac:dyDescent="0.4">
      <c r="B43" s="272"/>
      <c r="C43" s="275" t="s">
        <v>34</v>
      </c>
      <c r="D43" s="17" t="s">
        <v>3</v>
      </c>
      <c r="E43" s="93">
        <v>3034</v>
      </c>
      <c r="F43" s="25">
        <v>879</v>
      </c>
      <c r="G43" s="165">
        <v>1519</v>
      </c>
      <c r="H43" s="93">
        <v>1363</v>
      </c>
      <c r="I43" s="166">
        <v>100</v>
      </c>
      <c r="J43" s="166">
        <v>560</v>
      </c>
      <c r="K43" s="58">
        <v>235</v>
      </c>
      <c r="L43" s="258">
        <v>248</v>
      </c>
      <c r="M43" s="3">
        <f>SUM(E43:L43)</f>
        <v>7938</v>
      </c>
    </row>
    <row r="44" spans="2:13" x14ac:dyDescent="0.4">
      <c r="B44" s="272"/>
      <c r="C44" s="277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59">
        <v>144</v>
      </c>
      <c r="M44" s="3">
        <f>SUM(E44:L44)</f>
        <v>5187</v>
      </c>
    </row>
    <row r="45" spans="2:13" ht="15" thickBot="1" x14ac:dyDescent="0.45">
      <c r="B45" s="272"/>
      <c r="C45" s="278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72"/>
      <c r="C46" s="275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58">
        <v>239</v>
      </c>
      <c r="M46" s="60">
        <f>SUM(E46:L46)</f>
        <v>8162</v>
      </c>
    </row>
    <row r="47" spans="2:13" x14ac:dyDescent="0.4">
      <c r="B47" s="272"/>
      <c r="C47" s="277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59">
        <v>130</v>
      </c>
      <c r="M47" s="61">
        <f>SUM(E47:L47)</f>
        <v>5291</v>
      </c>
    </row>
    <row r="48" spans="2:13" ht="15" thickBot="1" x14ac:dyDescent="0.45">
      <c r="B48" s="272"/>
      <c r="C48" s="277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60">
        <v>0.54</v>
      </c>
      <c r="M48" s="4">
        <f>M47/M46</f>
        <v>0.64824797843665771</v>
      </c>
    </row>
    <row r="49" spans="2:13" x14ac:dyDescent="0.4">
      <c r="B49" s="272"/>
      <c r="C49" s="274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61">
        <v>225</v>
      </c>
      <c r="M49" s="2">
        <f>SUM(E49:L49)</f>
        <v>8566</v>
      </c>
    </row>
    <row r="50" spans="2:13" x14ac:dyDescent="0.4">
      <c r="B50" s="272"/>
      <c r="C50" s="277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59">
        <v>134</v>
      </c>
      <c r="M50" s="75">
        <f>SUM(E50:L50)</f>
        <v>5667</v>
      </c>
    </row>
    <row r="51" spans="2:13" ht="15" thickBot="1" x14ac:dyDescent="0.45">
      <c r="B51" s="272"/>
      <c r="C51" s="278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72"/>
      <c r="C52" s="274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61">
        <v>298</v>
      </c>
      <c r="M52" s="2">
        <f>SUM(E52:L52)</f>
        <v>8384</v>
      </c>
    </row>
    <row r="53" spans="2:13" x14ac:dyDescent="0.4">
      <c r="B53" s="272"/>
      <c r="C53" s="277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59">
        <v>180</v>
      </c>
      <c r="M53" s="75">
        <f>SUM(E53:L53)</f>
        <v>5420</v>
      </c>
    </row>
    <row r="54" spans="2:13" ht="15" thickBot="1" x14ac:dyDescent="0.45">
      <c r="B54" s="273"/>
      <c r="C54" s="278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62">
        <v>0.6</v>
      </c>
      <c r="M54" s="4">
        <f>M53/M52</f>
        <v>0.64646946564885499</v>
      </c>
    </row>
    <row r="55" spans="2:13" x14ac:dyDescent="0.4">
      <c r="B55" s="272" t="s">
        <v>36</v>
      </c>
      <c r="C55" s="282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63">
        <v>1010</v>
      </c>
      <c r="M55" s="2">
        <f>SUM(E55:L55)</f>
        <v>33050</v>
      </c>
    </row>
    <row r="56" spans="2:13" x14ac:dyDescent="0.4">
      <c r="B56" s="272"/>
      <c r="C56" s="282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64">
        <v>588</v>
      </c>
      <c r="M56" s="75">
        <f>SUM(E56:L56)</f>
        <v>21565</v>
      </c>
    </row>
    <row r="57" spans="2:13" ht="15" thickBot="1" x14ac:dyDescent="0.45">
      <c r="B57" s="283"/>
      <c r="C57" s="284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65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69" t="s">
        <v>9</v>
      </c>
      <c r="C59" s="270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71" t="s">
        <v>37</v>
      </c>
      <c r="C60" s="274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72"/>
      <c r="C61" s="277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72"/>
      <c r="C62" s="278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72"/>
      <c r="C63" s="274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72"/>
      <c r="C64" s="277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72"/>
      <c r="C65" s="278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72"/>
      <c r="C66" s="275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72"/>
      <c r="C67" s="277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72"/>
      <c r="C68" s="277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72"/>
      <c r="C69" s="274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72"/>
      <c r="C70" s="277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72"/>
      <c r="C71" s="278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72"/>
      <c r="C72" s="274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72"/>
      <c r="C73" s="277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73"/>
      <c r="C74" s="278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72" t="s">
        <v>38</v>
      </c>
      <c r="C75" s="282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72"/>
      <c r="C76" s="282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83"/>
      <c r="C77" s="284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69" t="s">
        <v>9</v>
      </c>
      <c r="C79" s="270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71" t="s">
        <v>44</v>
      </c>
      <c r="C80" s="274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72"/>
      <c r="C81" s="277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72"/>
      <c r="C82" s="278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72"/>
      <c r="C83" s="274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72"/>
      <c r="C84" s="277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72"/>
      <c r="C85" s="278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72"/>
      <c r="C86" s="275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72"/>
      <c r="C87" s="277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72"/>
      <c r="C88" s="277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72"/>
      <c r="C89" s="274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72"/>
      <c r="C90" s="277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72"/>
      <c r="C91" s="278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72"/>
      <c r="C92" s="274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72"/>
      <c r="C93" s="277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73"/>
      <c r="C94" s="278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72" t="s">
        <v>45</v>
      </c>
      <c r="C95" s="282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72"/>
      <c r="C96" s="282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83"/>
      <c r="C97" s="284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69" t="s">
        <v>9</v>
      </c>
      <c r="C99" s="270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71" t="s">
        <v>51</v>
      </c>
      <c r="C100" s="274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72"/>
      <c r="C101" s="277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72"/>
      <c r="C102" s="278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72"/>
      <c r="C103" s="274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72"/>
      <c r="C104" s="277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72"/>
      <c r="C105" s="278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72"/>
      <c r="C106" s="275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72"/>
      <c r="C107" s="277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72"/>
      <c r="C108" s="277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72"/>
      <c r="C109" s="274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72"/>
      <c r="C110" s="277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72"/>
      <c r="C111" s="278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72" t="s">
        <v>56</v>
      </c>
      <c r="C112" s="282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72"/>
      <c r="C113" s="282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83"/>
      <c r="C114" s="284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69" t="s">
        <v>9</v>
      </c>
      <c r="C116" s="270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71" t="s">
        <v>57</v>
      </c>
      <c r="C117" s="274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72"/>
      <c r="C118" s="277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72"/>
      <c r="C119" s="278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72"/>
      <c r="C120" s="274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72"/>
      <c r="C121" s="277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72"/>
      <c r="C122" s="278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72"/>
      <c r="C123" s="275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72"/>
      <c r="C124" s="277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72"/>
      <c r="C125" s="277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72"/>
      <c r="C126" s="274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72"/>
      <c r="C127" s="277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72"/>
      <c r="C128" s="278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72"/>
      <c r="C129" s="274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72"/>
      <c r="C130" s="277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73"/>
      <c r="C131" s="278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72" t="s">
        <v>58</v>
      </c>
      <c r="C132" s="282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72"/>
      <c r="C133" s="282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83"/>
      <c r="C134" s="284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69" t="s">
        <v>9</v>
      </c>
      <c r="C136" s="270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71" t="s">
        <v>63</v>
      </c>
      <c r="C137" s="274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72"/>
      <c r="C138" s="277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72"/>
      <c r="C139" s="278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72"/>
      <c r="C140" s="274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72"/>
      <c r="C141" s="277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72"/>
      <c r="C142" s="278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72"/>
      <c r="C143" s="275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72"/>
      <c r="C144" s="277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72"/>
      <c r="C145" s="277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72"/>
      <c r="C146" s="274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72"/>
      <c r="C147" s="277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72"/>
      <c r="C148" s="278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72"/>
      <c r="C149" s="274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72"/>
      <c r="C150" s="277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73"/>
      <c r="C151" s="278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72" t="s">
        <v>64</v>
      </c>
      <c r="C152" s="282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72"/>
      <c r="C153" s="282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83"/>
      <c r="C154" s="284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69" t="s">
        <v>9</v>
      </c>
      <c r="C156" s="270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71" t="s">
        <v>71</v>
      </c>
      <c r="C157" s="274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72"/>
      <c r="C158" s="277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72"/>
      <c r="C159" s="278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72"/>
      <c r="C160" s="274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72"/>
      <c r="C161" s="277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72"/>
      <c r="C162" s="278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72"/>
      <c r="C163" s="275" t="s">
        <v>73</v>
      </c>
      <c r="D163" s="17" t="s">
        <v>3</v>
      </c>
      <c r="E163" s="8">
        <v>1106</v>
      </c>
      <c r="F163" s="153"/>
      <c r="G163" s="156"/>
      <c r="H163" s="22">
        <v>435</v>
      </c>
      <c r="I163" s="153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72"/>
      <c r="C164" s="277"/>
      <c r="D164" s="51" t="s">
        <v>0</v>
      </c>
      <c r="E164" s="6">
        <v>629</v>
      </c>
      <c r="F164" s="154"/>
      <c r="G164" s="154"/>
      <c r="H164" s="11">
        <v>306</v>
      </c>
      <c r="I164" s="154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72"/>
      <c r="C165" s="277"/>
      <c r="D165" s="16" t="s">
        <v>4</v>
      </c>
      <c r="E165" s="54">
        <v>0.56899999999999995</v>
      </c>
      <c r="F165" s="155"/>
      <c r="G165" s="155"/>
      <c r="H165" s="56">
        <v>0.70299999999999996</v>
      </c>
      <c r="I165" s="155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72"/>
      <c r="C166" s="274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72"/>
      <c r="C167" s="277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72"/>
      <c r="C168" s="278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3">
        <f>M167/M166</f>
        <v>0.67026587716242891</v>
      </c>
    </row>
    <row r="169" spans="2:13" x14ac:dyDescent="0.4">
      <c r="B169" s="272"/>
      <c r="C169" s="274" t="s">
        <v>75</v>
      </c>
      <c r="D169" s="50" t="s">
        <v>5</v>
      </c>
      <c r="E169" s="5">
        <v>672</v>
      </c>
      <c r="F169" s="5">
        <v>1229</v>
      </c>
      <c r="G169" s="156"/>
      <c r="H169" s="111">
        <v>403</v>
      </c>
      <c r="I169" s="156"/>
      <c r="J169" s="156"/>
      <c r="K169" s="146">
        <v>114</v>
      </c>
      <c r="L169" s="162"/>
      <c r="M169" s="60">
        <f>SUM(E169:L169)</f>
        <v>2418</v>
      </c>
    </row>
    <row r="170" spans="2:13" x14ac:dyDescent="0.4">
      <c r="B170" s="272"/>
      <c r="C170" s="277"/>
      <c r="D170" s="51" t="s">
        <v>0</v>
      </c>
      <c r="E170" s="6">
        <v>240</v>
      </c>
      <c r="F170" s="6">
        <v>743</v>
      </c>
      <c r="G170" s="154"/>
      <c r="H170" s="114">
        <v>310</v>
      </c>
      <c r="I170" s="154"/>
      <c r="J170" s="154"/>
      <c r="K170" s="147">
        <v>71</v>
      </c>
      <c r="L170" s="154"/>
      <c r="M170" s="138">
        <f>SUM(E170:L170)</f>
        <v>1364</v>
      </c>
    </row>
    <row r="171" spans="2:13" ht="15" thickBot="1" x14ac:dyDescent="0.45">
      <c r="B171" s="273"/>
      <c r="C171" s="278"/>
      <c r="D171" s="52" t="s">
        <v>4</v>
      </c>
      <c r="E171" s="7">
        <v>0.371</v>
      </c>
      <c r="F171" s="7">
        <v>0.60499999999999998</v>
      </c>
      <c r="G171" s="155"/>
      <c r="H171" s="12">
        <v>0.76900000000000002</v>
      </c>
      <c r="I171" s="155"/>
      <c r="J171" s="155"/>
      <c r="K171" s="20">
        <v>0.62</v>
      </c>
      <c r="L171" s="155"/>
      <c r="M171" s="76">
        <f>M170/M169</f>
        <v>0.5641025641025641</v>
      </c>
    </row>
    <row r="172" spans="2:13" x14ac:dyDescent="0.4">
      <c r="B172" s="272" t="s">
        <v>72</v>
      </c>
      <c r="C172" s="282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72"/>
      <c r="C173" s="282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83"/>
      <c r="C174" s="284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69" t="s">
        <v>9</v>
      </c>
      <c r="C176" s="270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71" t="s">
        <v>78</v>
      </c>
      <c r="C177" s="274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72"/>
      <c r="C178" s="277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72"/>
      <c r="C179" s="278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72"/>
      <c r="C180" s="274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72"/>
      <c r="C181" s="277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72"/>
      <c r="C182" s="278"/>
      <c r="D182" s="52" t="s">
        <v>4</v>
      </c>
      <c r="E182" s="12">
        <v>0.60899999999999999</v>
      </c>
      <c r="F182" s="89">
        <v>0.626</v>
      </c>
      <c r="G182" s="164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72"/>
      <c r="C183" s="275" t="s">
        <v>81</v>
      </c>
      <c r="D183" s="17" t="s">
        <v>3</v>
      </c>
      <c r="E183" s="8">
        <v>3257</v>
      </c>
      <c r="F183" s="111">
        <v>824</v>
      </c>
      <c r="G183" s="157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72"/>
      <c r="C184" s="277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72"/>
      <c r="C185" s="277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72"/>
      <c r="C186" s="274" t="s">
        <v>82</v>
      </c>
      <c r="D186" s="50" t="s">
        <v>5</v>
      </c>
      <c r="E186" s="65">
        <v>3348</v>
      </c>
      <c r="F186" s="158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72"/>
      <c r="C187" s="277"/>
      <c r="D187" s="51" t="s">
        <v>0</v>
      </c>
      <c r="E187" s="11">
        <v>1822</v>
      </c>
      <c r="F187" s="159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72"/>
      <c r="C188" s="278"/>
      <c r="D188" s="52" t="s">
        <v>4</v>
      </c>
      <c r="E188" s="69">
        <v>0.54400000000000004</v>
      </c>
      <c r="F188" s="160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72"/>
      <c r="C189" s="274" t="s">
        <v>83</v>
      </c>
      <c r="D189" s="50" t="s">
        <v>5</v>
      </c>
      <c r="E189" s="5">
        <v>2335</v>
      </c>
      <c r="F189" s="5">
        <v>1092</v>
      </c>
      <c r="G189" s="157">
        <v>1643</v>
      </c>
      <c r="H189" s="111">
        <v>1518</v>
      </c>
      <c r="I189" s="157">
        <v>68</v>
      </c>
      <c r="J189" s="157">
        <v>438</v>
      </c>
      <c r="K189" s="146">
        <v>356</v>
      </c>
      <c r="L189" s="157">
        <v>153</v>
      </c>
      <c r="M189" s="2">
        <f>SUM(E189:L189)</f>
        <v>7603</v>
      </c>
    </row>
    <row r="190" spans="2:13" x14ac:dyDescent="0.4">
      <c r="B190" s="272"/>
      <c r="C190" s="277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73"/>
      <c r="C191" s="278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72" t="s">
        <v>84</v>
      </c>
      <c r="C192" s="282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50">
        <f t="shared" si="35"/>
        <v>1824</v>
      </c>
      <c r="K192" s="250">
        <f t="shared" si="35"/>
        <v>1334</v>
      </c>
      <c r="L192" s="250">
        <f t="shared" si="35"/>
        <v>798</v>
      </c>
      <c r="M192" s="250">
        <f t="shared" si="35"/>
        <v>35777</v>
      </c>
    </row>
    <row r="193" spans="2:13" x14ac:dyDescent="0.4">
      <c r="B193" s="272"/>
      <c r="C193" s="282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51">
        <f t="shared" si="36"/>
        <v>1082</v>
      </c>
      <c r="K193" s="251">
        <f t="shared" si="36"/>
        <v>948</v>
      </c>
      <c r="L193" s="251">
        <f t="shared" si="36"/>
        <v>473</v>
      </c>
      <c r="M193" s="251">
        <f t="shared" si="36"/>
        <v>21696</v>
      </c>
    </row>
    <row r="194" spans="2:13" ht="15" thickBot="1" x14ac:dyDescent="0.45">
      <c r="B194" s="283"/>
      <c r="C194" s="284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52">
        <f t="shared" si="37"/>
        <v>0.5932017543859649</v>
      </c>
      <c r="K194" s="252">
        <f t="shared" si="37"/>
        <v>0.71064467766116945</v>
      </c>
      <c r="L194" s="252">
        <f t="shared" si="37"/>
        <v>0.59273182957393489</v>
      </c>
      <c r="M194" s="252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69" t="s">
        <v>9</v>
      </c>
      <c r="C196" s="270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71" t="s">
        <v>85</v>
      </c>
      <c r="C197" s="274" t="s">
        <v>87</v>
      </c>
      <c r="D197" s="17" t="s">
        <v>3</v>
      </c>
      <c r="E197" s="135"/>
      <c r="F197" s="139"/>
      <c r="G197" s="167"/>
      <c r="H197" s="135"/>
      <c r="I197" s="139"/>
      <c r="J197" s="135"/>
      <c r="K197" s="167"/>
      <c r="L197" s="168"/>
      <c r="M197" s="169">
        <f>SUM(E197:L197)</f>
        <v>0</v>
      </c>
    </row>
    <row r="198" spans="2:13" x14ac:dyDescent="0.4">
      <c r="B198" s="272"/>
      <c r="C198" s="275"/>
      <c r="D198" s="51" t="s">
        <v>0</v>
      </c>
      <c r="E198" s="136"/>
      <c r="F198" s="141"/>
      <c r="G198" s="170"/>
      <c r="H198" s="136"/>
      <c r="I198" s="141"/>
      <c r="J198" s="136"/>
      <c r="K198" s="170"/>
      <c r="L198" s="171"/>
      <c r="M198" s="172">
        <f>SUM(E198:L198)</f>
        <v>0</v>
      </c>
    </row>
    <row r="199" spans="2:13" ht="15" thickBot="1" x14ac:dyDescent="0.45">
      <c r="B199" s="272"/>
      <c r="C199" s="276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3"/>
    </row>
    <row r="200" spans="2:13" x14ac:dyDescent="0.4">
      <c r="B200" s="272"/>
      <c r="C200" s="274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72"/>
      <c r="C201" s="277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72"/>
      <c r="C202" s="278"/>
      <c r="D202" s="52" t="s">
        <v>4</v>
      </c>
      <c r="E202" s="12">
        <v>0.54400000000000004</v>
      </c>
      <c r="F202" s="89">
        <v>0.63600000000000001</v>
      </c>
      <c r="G202" s="164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72"/>
      <c r="C203" s="275" t="s">
        <v>89</v>
      </c>
      <c r="D203" s="17" t="s">
        <v>3</v>
      </c>
      <c r="E203" s="8">
        <v>3912</v>
      </c>
      <c r="F203" s="111">
        <v>1194</v>
      </c>
      <c r="G203" s="157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72"/>
      <c r="C204" s="277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72"/>
      <c r="C205" s="277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72"/>
      <c r="C206" s="274" t="s">
        <v>90</v>
      </c>
      <c r="D206" s="50" t="s">
        <v>5</v>
      </c>
      <c r="E206" s="65">
        <v>3936</v>
      </c>
      <c r="F206" s="158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72"/>
      <c r="C207" s="277"/>
      <c r="D207" s="51" t="s">
        <v>0</v>
      </c>
      <c r="E207" s="11">
        <v>2030</v>
      </c>
      <c r="F207" s="159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72"/>
      <c r="C208" s="278"/>
      <c r="D208" s="52" t="s">
        <v>4</v>
      </c>
      <c r="E208" s="69">
        <v>0.51600000000000001</v>
      </c>
      <c r="F208" s="160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72"/>
      <c r="C209" s="274" t="s">
        <v>91</v>
      </c>
      <c r="D209" s="50" t="s">
        <v>5</v>
      </c>
      <c r="E209" s="5">
        <v>3439</v>
      </c>
      <c r="F209" s="5">
        <v>1283</v>
      </c>
      <c r="G209" s="157">
        <v>1998</v>
      </c>
      <c r="H209" s="111">
        <v>1484</v>
      </c>
      <c r="I209" s="157">
        <v>71</v>
      </c>
      <c r="J209" s="157">
        <v>540</v>
      </c>
      <c r="K209" s="146">
        <v>434</v>
      </c>
      <c r="L209" s="157">
        <v>244</v>
      </c>
      <c r="M209" s="2">
        <f>SUM(E209:L209)</f>
        <v>9493</v>
      </c>
    </row>
    <row r="210" spans="2:13" x14ac:dyDescent="0.4">
      <c r="B210" s="272"/>
      <c r="C210" s="277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73"/>
      <c r="C211" s="278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72" t="s">
        <v>86</v>
      </c>
      <c r="C212" s="282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50">
        <f t="shared" si="38"/>
        <v>38296</v>
      </c>
    </row>
    <row r="213" spans="2:13" x14ac:dyDescent="0.4">
      <c r="B213" s="272"/>
      <c r="C213" s="282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51">
        <f t="shared" si="39"/>
        <v>22561</v>
      </c>
    </row>
    <row r="214" spans="2:13" ht="15" thickBot="1" x14ac:dyDescent="0.45">
      <c r="B214" s="283"/>
      <c r="C214" s="284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52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69" t="s">
        <v>9</v>
      </c>
      <c r="C216" s="270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71" t="s">
        <v>92</v>
      </c>
      <c r="C217" s="274" t="s">
        <v>98</v>
      </c>
      <c r="D217" s="17" t="s">
        <v>3</v>
      </c>
      <c r="E217" s="148">
        <v>3402</v>
      </c>
      <c r="F217" s="148">
        <v>752</v>
      </c>
      <c r="G217" s="176">
        <v>1669</v>
      </c>
      <c r="H217" s="148">
        <v>1382</v>
      </c>
      <c r="I217" s="111">
        <v>66</v>
      </c>
      <c r="J217" s="148">
        <v>1100</v>
      </c>
      <c r="K217" s="176">
        <v>251</v>
      </c>
      <c r="L217" s="105">
        <v>190</v>
      </c>
      <c r="M217" s="106">
        <f>SUM(E217:L217)</f>
        <v>8812</v>
      </c>
    </row>
    <row r="218" spans="2:13" x14ac:dyDescent="0.4">
      <c r="B218" s="272"/>
      <c r="C218" s="275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72"/>
      <c r="C219" s="276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72"/>
      <c r="C220" s="274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72"/>
      <c r="C221" s="277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72"/>
      <c r="C222" s="278"/>
      <c r="D222" s="52" t="s">
        <v>4</v>
      </c>
      <c r="E222" s="12">
        <v>0.54600000000000004</v>
      </c>
      <c r="F222" s="89">
        <v>0.73399999999999999</v>
      </c>
      <c r="G222" s="164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72"/>
      <c r="C223" s="275" t="s">
        <v>95</v>
      </c>
      <c r="D223" s="17" t="s">
        <v>3</v>
      </c>
      <c r="E223" s="8">
        <v>3051</v>
      </c>
      <c r="F223" s="111">
        <v>1368</v>
      </c>
      <c r="G223" s="157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72"/>
      <c r="C224" s="277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72"/>
      <c r="C225" s="277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72"/>
      <c r="C226" s="274" t="s">
        <v>96</v>
      </c>
      <c r="D226" s="50" t="s">
        <v>5</v>
      </c>
      <c r="E226" s="65">
        <v>2631</v>
      </c>
      <c r="F226" s="158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72"/>
      <c r="C227" s="277"/>
      <c r="D227" s="51" t="s">
        <v>0</v>
      </c>
      <c r="E227" s="11">
        <v>1352</v>
      </c>
      <c r="F227" s="159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72"/>
      <c r="C228" s="278"/>
      <c r="D228" s="52" t="s">
        <v>4</v>
      </c>
      <c r="E228" s="69">
        <v>0.51400000000000001</v>
      </c>
      <c r="F228" s="160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72"/>
      <c r="C229" s="274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7">
        <v>301</v>
      </c>
      <c r="K229" s="146">
        <v>155</v>
      </c>
      <c r="L229" s="157">
        <v>47</v>
      </c>
      <c r="M229" s="2">
        <f>SUM(E229:L229)</f>
        <v>2257</v>
      </c>
    </row>
    <row r="230" spans="2:13" x14ac:dyDescent="0.4">
      <c r="B230" s="272"/>
      <c r="C230" s="277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73"/>
      <c r="C231" s="278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72" t="s">
        <v>93</v>
      </c>
      <c r="C232" s="282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72"/>
      <c r="C233" s="282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83"/>
      <c r="C234" s="284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69" t="s">
        <v>9</v>
      </c>
      <c r="C236" s="270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71" t="s">
        <v>99</v>
      </c>
      <c r="C237" s="274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6">
        <v>90</v>
      </c>
      <c r="L237" s="105">
        <v>56</v>
      </c>
      <c r="M237" s="106">
        <f>SUM(E237:L237)</f>
        <v>4351</v>
      </c>
    </row>
    <row r="238" spans="2:13" x14ac:dyDescent="0.4">
      <c r="B238" s="272"/>
      <c r="C238" s="275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72"/>
      <c r="C239" s="276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72"/>
      <c r="C240" s="274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72"/>
      <c r="C241" s="277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72"/>
      <c r="C242" s="278"/>
      <c r="D242" s="52" t="s">
        <v>4</v>
      </c>
      <c r="E242" s="12">
        <v>0.60799999999999998</v>
      </c>
      <c r="F242" s="89">
        <v>0.67700000000000005</v>
      </c>
      <c r="G242" s="164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72"/>
      <c r="C243" s="275" t="s">
        <v>102</v>
      </c>
      <c r="D243" s="17" t="s">
        <v>3</v>
      </c>
      <c r="E243" s="8">
        <v>3414</v>
      </c>
      <c r="F243" s="111">
        <v>832</v>
      </c>
      <c r="G243" s="157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72"/>
      <c r="C244" s="277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72"/>
      <c r="C245" s="277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72"/>
      <c r="C246" s="274" t="s">
        <v>103</v>
      </c>
      <c r="D246" s="50" t="s">
        <v>5</v>
      </c>
      <c r="E246" s="65">
        <v>3539</v>
      </c>
      <c r="F246" s="158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72"/>
      <c r="C247" s="277"/>
      <c r="D247" s="51" t="s">
        <v>0</v>
      </c>
      <c r="E247" s="11">
        <v>1881</v>
      </c>
      <c r="F247" s="159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72"/>
      <c r="C248" s="278"/>
      <c r="D248" s="52" t="s">
        <v>4</v>
      </c>
      <c r="E248" s="69">
        <v>0.53200000000000003</v>
      </c>
      <c r="F248" s="160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72"/>
      <c r="C249" s="274" t="s">
        <v>106</v>
      </c>
      <c r="D249" s="50" t="s">
        <v>5</v>
      </c>
      <c r="E249" s="177"/>
      <c r="F249" s="177"/>
      <c r="G249" s="139"/>
      <c r="H249" s="139"/>
      <c r="I249" s="139"/>
      <c r="J249" s="111">
        <v>134</v>
      </c>
      <c r="K249" s="140"/>
      <c r="L249" s="157">
        <v>72</v>
      </c>
      <c r="M249" s="60">
        <f>SUM(E249:L249)</f>
        <v>206</v>
      </c>
    </row>
    <row r="250" spans="2:13" x14ac:dyDescent="0.4">
      <c r="B250" s="272"/>
      <c r="C250" s="277"/>
      <c r="D250" s="51" t="s">
        <v>0</v>
      </c>
      <c r="E250" s="178"/>
      <c r="F250" s="178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73"/>
      <c r="C251" s="278"/>
      <c r="D251" s="52" t="s">
        <v>4</v>
      </c>
      <c r="E251" s="179"/>
      <c r="F251" s="179"/>
      <c r="G251" s="144"/>
      <c r="H251" s="180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72" t="s">
        <v>104</v>
      </c>
      <c r="C252" s="282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72"/>
      <c r="C253" s="282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83"/>
      <c r="C254" s="284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69" t="s">
        <v>9</v>
      </c>
      <c r="C256" s="270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71" t="s">
        <v>107</v>
      </c>
      <c r="C257" s="274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6">
        <v>275</v>
      </c>
      <c r="L257" s="105">
        <v>213</v>
      </c>
      <c r="M257" s="106">
        <f>SUM(E257:L257)</f>
        <v>10013</v>
      </c>
    </row>
    <row r="258" spans="2:13" x14ac:dyDescent="0.4">
      <c r="B258" s="272"/>
      <c r="C258" s="275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72"/>
      <c r="C259" s="276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72"/>
      <c r="C260" s="274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72"/>
      <c r="C261" s="277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72"/>
      <c r="C262" s="278"/>
      <c r="D262" s="52" t="s">
        <v>4</v>
      </c>
      <c r="E262" s="12">
        <v>0.66</v>
      </c>
      <c r="F262" s="89">
        <v>0.66400000000000003</v>
      </c>
      <c r="G262" s="164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72"/>
      <c r="C263" s="275" t="s">
        <v>109</v>
      </c>
      <c r="D263" s="17" t="s">
        <v>3</v>
      </c>
      <c r="E263" s="8">
        <v>3124</v>
      </c>
      <c r="F263" s="111">
        <v>1252</v>
      </c>
      <c r="G263" s="157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72"/>
      <c r="C264" s="277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72"/>
      <c r="C265" s="277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72"/>
      <c r="C266" s="274" t="s">
        <v>111</v>
      </c>
      <c r="D266" s="50" t="s">
        <v>5</v>
      </c>
      <c r="E266" s="65">
        <v>2591</v>
      </c>
      <c r="F266" s="158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72"/>
      <c r="C267" s="277"/>
      <c r="D267" s="51" t="s">
        <v>0</v>
      </c>
      <c r="E267" s="11">
        <v>1682</v>
      </c>
      <c r="F267" s="159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72"/>
      <c r="C268" s="278"/>
      <c r="D268" s="52" t="s">
        <v>4</v>
      </c>
      <c r="E268" s="69">
        <v>0.64900000000000002</v>
      </c>
      <c r="F268" s="160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72" t="s">
        <v>112</v>
      </c>
      <c r="C269" s="282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72"/>
      <c r="C270" s="282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83"/>
      <c r="C271" s="284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69" t="s">
        <v>9</v>
      </c>
      <c r="C274" s="270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71" t="s">
        <v>113</v>
      </c>
      <c r="C275" s="274" t="s">
        <v>115</v>
      </c>
      <c r="D275" s="17" t="s">
        <v>3</v>
      </c>
      <c r="E275" s="148">
        <v>3538</v>
      </c>
      <c r="F275" s="148">
        <v>1056</v>
      </c>
      <c r="G275" s="176">
        <v>1958</v>
      </c>
      <c r="H275" s="148">
        <v>1327</v>
      </c>
      <c r="I275" s="111">
        <v>40</v>
      </c>
      <c r="J275" s="148">
        <v>379</v>
      </c>
      <c r="K275" s="176">
        <v>263</v>
      </c>
      <c r="L275" s="105">
        <v>273</v>
      </c>
      <c r="M275" s="106">
        <f>SUM(E275:L275)</f>
        <v>8834</v>
      </c>
    </row>
    <row r="276" spans="2:13" x14ac:dyDescent="0.4">
      <c r="B276" s="272"/>
      <c r="C276" s="275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72"/>
      <c r="C277" s="276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72"/>
      <c r="C278" s="274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72"/>
      <c r="C279" s="277"/>
      <c r="D279" s="51" t="s">
        <v>0</v>
      </c>
      <c r="E279" s="11">
        <v>2264</v>
      </c>
      <c r="F279" s="125">
        <v>616</v>
      </c>
      <c r="G279" s="187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72"/>
      <c r="C280" s="278"/>
      <c r="D280" s="52" t="s">
        <v>4</v>
      </c>
      <c r="E280" s="12">
        <v>0.63</v>
      </c>
      <c r="F280" s="89">
        <v>0.67500000000000004</v>
      </c>
      <c r="G280" s="164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72"/>
      <c r="C281" s="275" t="s">
        <v>117</v>
      </c>
      <c r="D281" s="17" t="s">
        <v>3</v>
      </c>
      <c r="E281" s="8">
        <v>3894</v>
      </c>
      <c r="F281" s="111">
        <v>916</v>
      </c>
      <c r="G281" s="157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72"/>
      <c r="C282" s="277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72"/>
      <c r="C283" s="277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72"/>
      <c r="C284" s="274" t="s">
        <v>118</v>
      </c>
      <c r="D284" s="50" t="s">
        <v>5</v>
      </c>
      <c r="E284" s="65">
        <v>3401</v>
      </c>
      <c r="F284" s="158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72"/>
      <c r="C285" s="277"/>
      <c r="D285" s="51" t="s">
        <v>0</v>
      </c>
      <c r="E285" s="11">
        <v>2033</v>
      </c>
      <c r="F285" s="159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72"/>
      <c r="C286" s="278"/>
      <c r="D286" s="52" t="s">
        <v>4</v>
      </c>
      <c r="E286" s="69">
        <v>0.59799999999999998</v>
      </c>
      <c r="F286" s="160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72"/>
      <c r="C287" s="274" t="s">
        <v>119</v>
      </c>
      <c r="D287" s="50" t="s">
        <v>5</v>
      </c>
      <c r="E287" s="188"/>
      <c r="F287" s="5">
        <v>905</v>
      </c>
      <c r="G287" s="189"/>
      <c r="H287" s="189"/>
      <c r="I287" s="189"/>
      <c r="J287" s="157">
        <v>135</v>
      </c>
      <c r="K287" s="146">
        <v>147</v>
      </c>
      <c r="L287" s="157">
        <v>132</v>
      </c>
      <c r="M287" s="2">
        <f>SUM(E287:L287)</f>
        <v>1319</v>
      </c>
    </row>
    <row r="288" spans="2:13" x14ac:dyDescent="0.4">
      <c r="B288" s="272"/>
      <c r="C288" s="277"/>
      <c r="D288" s="51" t="s">
        <v>0</v>
      </c>
      <c r="E288" s="190"/>
      <c r="F288" s="6">
        <v>559</v>
      </c>
      <c r="G288" s="191"/>
      <c r="H288" s="191"/>
      <c r="I288" s="191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73"/>
      <c r="C289" s="278"/>
      <c r="D289" s="52" t="s">
        <v>4</v>
      </c>
      <c r="E289" s="192"/>
      <c r="F289" s="7">
        <v>0.62</v>
      </c>
      <c r="G289" s="193"/>
      <c r="H289" s="192"/>
      <c r="I289" s="193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72" t="s">
        <v>114</v>
      </c>
      <c r="C290" s="282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72"/>
      <c r="C291" s="282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83"/>
      <c r="C292" s="284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82" t="s">
        <v>121</v>
      </c>
      <c r="G295" s="183" t="s">
        <v>0</v>
      </c>
      <c r="H295" s="183" t="s">
        <v>120</v>
      </c>
      <c r="I295" s="183" t="s">
        <v>122</v>
      </c>
    </row>
    <row r="296" spans="2:13" ht="16.2" hidden="1" thickBot="1" x14ac:dyDescent="0.45">
      <c r="F296" s="184" t="s">
        <v>123</v>
      </c>
      <c r="G296" s="185" t="s">
        <v>124</v>
      </c>
      <c r="H296" s="186">
        <v>0.67500000000000004</v>
      </c>
      <c r="I296" s="185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69" t="s">
        <v>9</v>
      </c>
      <c r="C299" s="270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71" t="s">
        <v>126</v>
      </c>
      <c r="C300" s="274" t="s">
        <v>127</v>
      </c>
      <c r="D300" s="17" t="s">
        <v>3</v>
      </c>
      <c r="E300" s="148">
        <v>3547</v>
      </c>
      <c r="F300" s="188"/>
      <c r="G300" s="176">
        <v>2185</v>
      </c>
      <c r="H300" s="148">
        <v>1530</v>
      </c>
      <c r="I300" s="111">
        <v>40</v>
      </c>
      <c r="J300" s="148">
        <v>572</v>
      </c>
      <c r="K300" s="176">
        <v>495</v>
      </c>
      <c r="L300" s="201">
        <v>332</v>
      </c>
      <c r="M300" s="106">
        <f>SUM(E300:L300)</f>
        <v>8701</v>
      </c>
    </row>
    <row r="301" spans="2:13" x14ac:dyDescent="0.4">
      <c r="B301" s="272"/>
      <c r="C301" s="275"/>
      <c r="D301" s="51" t="s">
        <v>0</v>
      </c>
      <c r="E301" s="107">
        <v>2051</v>
      </c>
      <c r="F301" s="190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202">
        <v>187</v>
      </c>
      <c r="M301" s="203">
        <f>SUM(E301:L301)</f>
        <v>5166</v>
      </c>
    </row>
    <row r="302" spans="2:13" ht="15" thickBot="1" x14ac:dyDescent="0.45">
      <c r="B302" s="272"/>
      <c r="C302" s="276"/>
      <c r="D302" s="52" t="s">
        <v>4</v>
      </c>
      <c r="E302" s="73">
        <v>0.57799999999999996</v>
      </c>
      <c r="F302" s="192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72"/>
      <c r="C303" s="274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72"/>
      <c r="C304" s="277"/>
      <c r="D304" s="51" t="s">
        <v>0</v>
      </c>
      <c r="E304" s="11">
        <v>2119</v>
      </c>
      <c r="F304" s="125">
        <v>668</v>
      </c>
      <c r="G304" s="187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203">
        <f>SUM(E304:L304)</f>
        <v>6173</v>
      </c>
    </row>
    <row r="305" spans="2:13" ht="15" thickBot="1" x14ac:dyDescent="0.45">
      <c r="B305" s="272"/>
      <c r="C305" s="278"/>
      <c r="D305" s="52" t="s">
        <v>4</v>
      </c>
      <c r="E305" s="12">
        <v>0.57299999999999995</v>
      </c>
      <c r="F305" s="89">
        <v>0.624</v>
      </c>
      <c r="G305" s="164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72"/>
      <c r="C306" s="275" t="s">
        <v>129</v>
      </c>
      <c r="D306" s="17" t="s">
        <v>3</v>
      </c>
      <c r="E306" s="8">
        <v>3737</v>
      </c>
      <c r="F306" s="111">
        <v>1022</v>
      </c>
      <c r="G306" s="157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72"/>
      <c r="C307" s="277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203">
        <f>SUM(E307:L307)</f>
        <v>6145</v>
      </c>
    </row>
    <row r="308" spans="2:13" ht="15" thickBot="1" x14ac:dyDescent="0.45">
      <c r="B308" s="272"/>
      <c r="C308" s="277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72"/>
      <c r="C309" s="274" t="s">
        <v>130</v>
      </c>
      <c r="D309" s="50" t="s">
        <v>5</v>
      </c>
      <c r="E309" s="65">
        <v>3527</v>
      </c>
      <c r="F309" s="158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72"/>
      <c r="C310" s="277"/>
      <c r="D310" s="51" t="s">
        <v>0</v>
      </c>
      <c r="E310" s="11">
        <v>2044</v>
      </c>
      <c r="F310" s="159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72"/>
      <c r="C311" s="278"/>
      <c r="D311" s="16" t="s">
        <v>4</v>
      </c>
      <c r="E311" s="194">
        <v>0.57999999999999996</v>
      </c>
      <c r="F311" s="199">
        <v>0.60599999999999998</v>
      </c>
      <c r="G311" s="196">
        <v>0.54920000000000002</v>
      </c>
      <c r="H311" s="197">
        <v>0.81299999999999994</v>
      </c>
      <c r="I311" s="198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72"/>
      <c r="C312" s="293" t="s">
        <v>131</v>
      </c>
      <c r="D312" s="204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5">
        <v>314</v>
      </c>
      <c r="K312" s="146">
        <v>535</v>
      </c>
      <c r="L312" s="157">
        <v>261</v>
      </c>
      <c r="M312" s="2">
        <f>SUM(E312:L312)</f>
        <v>5701</v>
      </c>
    </row>
    <row r="313" spans="2:13" x14ac:dyDescent="0.4">
      <c r="B313" s="272"/>
      <c r="C313" s="294"/>
      <c r="D313" s="206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73"/>
      <c r="C314" s="295"/>
      <c r="D314" s="207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72" t="s">
        <v>132</v>
      </c>
      <c r="C315" s="282"/>
      <c r="D315" s="200" t="s">
        <v>5</v>
      </c>
      <c r="E315" s="195">
        <f t="shared" ref="E315:M315" si="56">E300+E303+E306+E309+E312</f>
        <v>15536</v>
      </c>
      <c r="F315" s="195">
        <f t="shared" ref="F315" si="57">F300+F303+F306+F309+F312</f>
        <v>4253</v>
      </c>
      <c r="G315" s="195">
        <f t="shared" si="56"/>
        <v>10762</v>
      </c>
      <c r="H315" s="195">
        <f t="shared" si="56"/>
        <v>6318</v>
      </c>
      <c r="I315" s="195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72"/>
      <c r="C316" s="282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83"/>
      <c r="C317" s="284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69" t="s">
        <v>9</v>
      </c>
      <c r="C319" s="270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71" t="s">
        <v>133</v>
      </c>
      <c r="C320" s="274" t="s">
        <v>135</v>
      </c>
      <c r="D320" s="17" t="s">
        <v>3</v>
      </c>
      <c r="E320" s="148">
        <v>2164</v>
      </c>
      <c r="F320" s="188"/>
      <c r="G320" s="188"/>
      <c r="H320" s="148">
        <v>478</v>
      </c>
      <c r="I320" s="188"/>
      <c r="J320" s="148">
        <v>104</v>
      </c>
      <c r="K320" s="176">
        <v>142</v>
      </c>
      <c r="L320" s="188"/>
      <c r="M320" s="106">
        <f>SUM(E320:L320)</f>
        <v>2888</v>
      </c>
    </row>
    <row r="321" spans="2:13" x14ac:dyDescent="0.4">
      <c r="B321" s="272"/>
      <c r="C321" s="275"/>
      <c r="D321" s="51" t="s">
        <v>0</v>
      </c>
      <c r="E321" s="107">
        <v>1242</v>
      </c>
      <c r="F321" s="190"/>
      <c r="G321" s="190"/>
      <c r="H321" s="107">
        <v>376</v>
      </c>
      <c r="I321" s="190"/>
      <c r="J321" s="107">
        <v>64</v>
      </c>
      <c r="K321" s="108">
        <v>44</v>
      </c>
      <c r="L321" s="190"/>
      <c r="M321" s="203">
        <f>SUM(E321:L321)</f>
        <v>1726</v>
      </c>
    </row>
    <row r="322" spans="2:13" ht="15" thickBot="1" x14ac:dyDescent="0.45">
      <c r="B322" s="272"/>
      <c r="C322" s="276"/>
      <c r="D322" s="52" t="s">
        <v>4</v>
      </c>
      <c r="E322" s="73">
        <v>0.57399999999999995</v>
      </c>
      <c r="F322" s="192"/>
      <c r="G322" s="192"/>
      <c r="H322" s="73">
        <v>0.78700000000000003</v>
      </c>
      <c r="I322" s="192"/>
      <c r="J322" s="73">
        <v>0.61499999999999999</v>
      </c>
      <c r="K322" s="73">
        <v>0.3</v>
      </c>
      <c r="L322" s="192"/>
      <c r="M322" s="101">
        <f>M321/M320</f>
        <v>0.5976454293628809</v>
      </c>
    </row>
    <row r="323" spans="2:13" x14ac:dyDescent="0.4">
      <c r="B323" s="272"/>
      <c r="C323" s="274" t="s">
        <v>136</v>
      </c>
      <c r="D323" s="50" t="s">
        <v>3</v>
      </c>
      <c r="E323" s="93">
        <v>2369</v>
      </c>
      <c r="F323" s="188"/>
      <c r="G323" s="123">
        <v>2173</v>
      </c>
      <c r="H323" s="10">
        <v>1054</v>
      </c>
      <c r="I323" s="188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3" x14ac:dyDescent="0.4">
      <c r="B324" s="272"/>
      <c r="C324" s="277"/>
      <c r="D324" s="51" t="s">
        <v>0</v>
      </c>
      <c r="E324" s="11">
        <v>1425</v>
      </c>
      <c r="F324" s="190"/>
      <c r="G324" s="187">
        <v>1106</v>
      </c>
      <c r="H324" s="11">
        <v>864</v>
      </c>
      <c r="I324" s="190"/>
      <c r="J324" s="114">
        <v>61</v>
      </c>
      <c r="K324" s="115">
        <v>140</v>
      </c>
      <c r="L324" s="116">
        <v>93</v>
      </c>
      <c r="M324" s="203">
        <f>SUM(E324:L324)</f>
        <v>3689</v>
      </c>
    </row>
    <row r="325" spans="2:13" ht="15" thickBot="1" x14ac:dyDescent="0.45">
      <c r="B325" s="272"/>
      <c r="C325" s="278"/>
      <c r="D325" s="52" t="s">
        <v>4</v>
      </c>
      <c r="E325" s="12">
        <v>0.60199999999999998</v>
      </c>
      <c r="F325" s="192"/>
      <c r="G325" s="164">
        <v>0.50890000000000002</v>
      </c>
      <c r="H325" s="12">
        <v>0.82</v>
      </c>
      <c r="I325" s="192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3" x14ac:dyDescent="0.4">
      <c r="B326" s="272"/>
      <c r="C326" s="275" t="s">
        <v>137</v>
      </c>
      <c r="D326" s="17" t="s">
        <v>3</v>
      </c>
      <c r="E326" s="8">
        <v>3251</v>
      </c>
      <c r="F326" s="111">
        <v>1308</v>
      </c>
      <c r="G326" s="157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3" x14ac:dyDescent="0.4">
      <c r="B327" s="272"/>
      <c r="C327" s="277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203">
        <f>SUM(E327:L327)</f>
        <v>5852</v>
      </c>
    </row>
    <row r="328" spans="2:13" ht="15" thickBot="1" x14ac:dyDescent="0.45">
      <c r="B328" s="272"/>
      <c r="C328" s="277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3" x14ac:dyDescent="0.4">
      <c r="B329" s="272"/>
      <c r="C329" s="274" t="s">
        <v>138</v>
      </c>
      <c r="D329" s="50" t="s">
        <v>5</v>
      </c>
      <c r="E329" s="65">
        <v>3290</v>
      </c>
      <c r="F329" s="158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8">
        <f>SUM(E329:L329)</f>
        <v>10041</v>
      </c>
    </row>
    <row r="330" spans="2:13" x14ac:dyDescent="0.4">
      <c r="B330" s="272"/>
      <c r="C330" s="277"/>
      <c r="D330" s="51" t="s">
        <v>0</v>
      </c>
      <c r="E330" s="11">
        <v>1829</v>
      </c>
      <c r="F330" s="159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9">
        <f>SUM(E330:L330)</f>
        <v>5997</v>
      </c>
    </row>
    <row r="331" spans="2:13" ht="15" thickBot="1" x14ac:dyDescent="0.45">
      <c r="B331" s="272"/>
      <c r="C331" s="278"/>
      <c r="D331" s="16" t="s">
        <v>4</v>
      </c>
      <c r="E331" s="194">
        <v>0.55600000000000005</v>
      </c>
      <c r="F331" s="199">
        <v>0.63300000000000001</v>
      </c>
      <c r="G331" s="196">
        <v>0.58479999999999999</v>
      </c>
      <c r="H331" s="197">
        <v>0.78600000000000003</v>
      </c>
      <c r="I331" s="198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3" x14ac:dyDescent="0.4">
      <c r="B332" s="272"/>
      <c r="C332" s="293" t="s">
        <v>139</v>
      </c>
      <c r="D332" s="204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5">
        <v>510</v>
      </c>
      <c r="K332" s="146">
        <v>886</v>
      </c>
      <c r="L332" s="157">
        <v>404</v>
      </c>
      <c r="M332" s="208">
        <f>SUM(E332:L332)</f>
        <v>9987</v>
      </c>
    </row>
    <row r="333" spans="2:13" x14ac:dyDescent="0.4">
      <c r="B333" s="272"/>
      <c r="C333" s="294"/>
      <c r="D333" s="206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9">
        <f>SUM(E333:L333)</f>
        <v>6010</v>
      </c>
    </row>
    <row r="334" spans="2:13" ht="15" thickBot="1" x14ac:dyDescent="0.45">
      <c r="B334" s="273"/>
      <c r="C334" s="295"/>
      <c r="D334" s="207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3" x14ac:dyDescent="0.4">
      <c r="B335" s="272" t="s">
        <v>134</v>
      </c>
      <c r="C335" s="282"/>
      <c r="D335" s="200" t="s">
        <v>5</v>
      </c>
      <c r="E335" s="195">
        <f t="shared" ref="E335:M336" si="62">E320+E323+E326+E329+E332</f>
        <v>14371</v>
      </c>
      <c r="F335" s="195">
        <f t="shared" si="62"/>
        <v>4168</v>
      </c>
      <c r="G335" s="195">
        <f t="shared" si="62"/>
        <v>7749</v>
      </c>
      <c r="H335" s="195">
        <f t="shared" si="62"/>
        <v>6108</v>
      </c>
      <c r="I335" s="195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10">
        <f t="shared" si="62"/>
        <v>38889</v>
      </c>
    </row>
    <row r="336" spans="2:13" x14ac:dyDescent="0.4">
      <c r="B336" s="272"/>
      <c r="C336" s="282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11">
        <f t="shared" si="62"/>
        <v>23274</v>
      </c>
    </row>
    <row r="337" spans="2:13" ht="15" thickBot="1" x14ac:dyDescent="0.45">
      <c r="B337" s="283"/>
      <c r="C337" s="284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12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69" t="s">
        <v>9</v>
      </c>
      <c r="C339" s="270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71" t="s">
        <v>140</v>
      </c>
      <c r="C340" s="274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6">
        <v>394</v>
      </c>
      <c r="L340" s="10">
        <v>261</v>
      </c>
      <c r="M340" s="106">
        <f>SUM(E340:L340)</f>
        <v>7914</v>
      </c>
    </row>
    <row r="341" spans="2:13" x14ac:dyDescent="0.4">
      <c r="B341" s="272"/>
      <c r="C341" s="275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203">
        <f>SUM(E341:L341)</f>
        <v>4515</v>
      </c>
    </row>
    <row r="342" spans="2:13" ht="15" thickBot="1" x14ac:dyDescent="0.45">
      <c r="B342" s="272"/>
      <c r="C342" s="276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72"/>
      <c r="C343" s="274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72"/>
      <c r="C344" s="277"/>
      <c r="D344" s="51" t="s">
        <v>0</v>
      </c>
      <c r="E344" s="11">
        <v>2129</v>
      </c>
      <c r="F344" s="11">
        <v>785</v>
      </c>
      <c r="G344" s="187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203">
        <f>SUM(E344:L344)</f>
        <v>6013</v>
      </c>
    </row>
    <row r="345" spans="2:13" ht="15" thickBot="1" x14ac:dyDescent="0.45">
      <c r="B345" s="272"/>
      <c r="C345" s="278"/>
      <c r="D345" s="52" t="s">
        <v>4</v>
      </c>
      <c r="E345" s="12">
        <v>0.53400000000000003</v>
      </c>
      <c r="F345" s="12">
        <v>0.65300000000000002</v>
      </c>
      <c r="G345" s="164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72"/>
      <c r="C346" s="275" t="s">
        <v>144</v>
      </c>
      <c r="D346" s="17" t="s">
        <v>3</v>
      </c>
      <c r="E346" s="8">
        <v>3650</v>
      </c>
      <c r="F346" s="111">
        <v>1315</v>
      </c>
      <c r="G346" s="157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72"/>
      <c r="C347" s="277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203">
        <f>SUM(E347:L347)</f>
        <v>5858</v>
      </c>
    </row>
    <row r="348" spans="2:13" ht="15" thickBot="1" x14ac:dyDescent="0.45">
      <c r="B348" s="272"/>
      <c r="C348" s="277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72"/>
      <c r="C349" s="274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8">
        <f>SUM(E349:L349)</f>
        <v>9846</v>
      </c>
    </row>
    <row r="350" spans="2:13" x14ac:dyDescent="0.4">
      <c r="B350" s="272"/>
      <c r="C350" s="277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9">
        <f>SUM(E350:L350)</f>
        <v>5816</v>
      </c>
    </row>
    <row r="351" spans="2:13" ht="15" thickBot="1" x14ac:dyDescent="0.45">
      <c r="B351" s="272"/>
      <c r="C351" s="278"/>
      <c r="D351" s="16" t="s">
        <v>4</v>
      </c>
      <c r="E351" s="194">
        <v>0.57099999999999995</v>
      </c>
      <c r="F351" s="194">
        <v>0.59299999999999997</v>
      </c>
      <c r="G351" s="196">
        <v>0.55989999999999995</v>
      </c>
      <c r="H351" s="197">
        <f>H350/H349</f>
        <v>0.75928473177441536</v>
      </c>
      <c r="I351" s="198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72"/>
      <c r="C352" s="293" t="s">
        <v>146</v>
      </c>
      <c r="D352" s="204" t="s">
        <v>5</v>
      </c>
      <c r="E352" s="213"/>
      <c r="F352" s="10">
        <v>1375</v>
      </c>
      <c r="G352" s="139"/>
      <c r="H352" s="139"/>
      <c r="I352" s="139"/>
      <c r="J352" s="205">
        <v>135</v>
      </c>
      <c r="K352" s="146">
        <v>196</v>
      </c>
      <c r="L352" s="157">
        <v>107</v>
      </c>
      <c r="M352" s="208">
        <f>SUM(E352:L352)</f>
        <v>1813</v>
      </c>
    </row>
    <row r="353" spans="1:15" x14ac:dyDescent="0.4">
      <c r="B353" s="272"/>
      <c r="C353" s="294"/>
      <c r="D353" s="206" t="s">
        <v>0</v>
      </c>
      <c r="E353" s="214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9">
        <f>SUM(E353:L353)</f>
        <v>1091</v>
      </c>
    </row>
    <row r="354" spans="1:15" ht="15" thickBot="1" x14ac:dyDescent="0.45">
      <c r="B354" s="273"/>
      <c r="C354" s="295"/>
      <c r="D354" s="207" t="s">
        <v>4</v>
      </c>
      <c r="E354" s="180"/>
      <c r="F354" s="12">
        <v>0.61699999999999999</v>
      </c>
      <c r="G354" s="144"/>
      <c r="H354" s="180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72" t="s">
        <v>141</v>
      </c>
      <c r="C355" s="282"/>
      <c r="D355" s="200" t="s">
        <v>5</v>
      </c>
      <c r="E355" s="195">
        <f t="shared" ref="E355:M356" si="65">E340+E343+E346+E349+E352</f>
        <v>13607</v>
      </c>
      <c r="F355" s="254">
        <f t="shared" si="65"/>
        <v>6445</v>
      </c>
      <c r="G355" s="195">
        <f t="shared" si="65"/>
        <v>7274</v>
      </c>
      <c r="H355" s="195">
        <f t="shared" si="65"/>
        <v>5674</v>
      </c>
      <c r="I355" s="195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55">
        <f t="shared" si="65"/>
        <v>40014</v>
      </c>
    </row>
    <row r="356" spans="1:15" x14ac:dyDescent="0.4">
      <c r="B356" s="272"/>
      <c r="C356" s="282"/>
      <c r="D356" s="43" t="s">
        <v>0</v>
      </c>
      <c r="E356" s="44">
        <f t="shared" si="65"/>
        <v>7465</v>
      </c>
      <c r="F356" s="251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56">
        <f t="shared" si="65"/>
        <v>23293</v>
      </c>
    </row>
    <row r="357" spans="1:15" ht="15" thickBot="1" x14ac:dyDescent="0.45">
      <c r="B357" s="283"/>
      <c r="C357" s="284"/>
      <c r="D357" s="45" t="s">
        <v>4</v>
      </c>
      <c r="E357" s="46">
        <f t="shared" ref="E357" si="66">E356/E355</f>
        <v>0.54861468361872567</v>
      </c>
      <c r="F357" s="252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57">
        <f t="shared" si="68"/>
        <v>0.582121257559854</v>
      </c>
    </row>
    <row r="358" spans="1:15" ht="15" customHeight="1" x14ac:dyDescent="0.4"/>
    <row r="359" spans="1:15" ht="15" thickBot="1" x14ac:dyDescent="0.45">
      <c r="A359" s="267"/>
      <c r="B359" s="267"/>
      <c r="C359" s="267"/>
      <c r="D359" s="267"/>
      <c r="E359" s="267"/>
      <c r="F359" s="267"/>
      <c r="G359" s="267"/>
      <c r="H359" s="267"/>
      <c r="I359" s="267"/>
      <c r="J359" s="267"/>
      <c r="K359" s="267"/>
      <c r="L359" s="267"/>
      <c r="M359" s="267"/>
      <c r="N359" s="267"/>
      <c r="O359" s="267"/>
    </row>
    <row r="360" spans="1:15" ht="25.8" thickBot="1" x14ac:dyDescent="0.45">
      <c r="A360" s="267"/>
      <c r="B360" s="269" t="s">
        <v>9</v>
      </c>
      <c r="C360" s="270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22" t="s">
        <v>17</v>
      </c>
      <c r="N360" s="92" t="s">
        <v>1</v>
      </c>
      <c r="O360" s="267"/>
    </row>
    <row r="361" spans="1:15" x14ac:dyDescent="0.4">
      <c r="A361" s="267"/>
      <c r="B361" s="271" t="s">
        <v>147</v>
      </c>
      <c r="C361" s="274" t="s">
        <v>149</v>
      </c>
      <c r="D361" s="17" t="s">
        <v>3</v>
      </c>
      <c r="E361" s="148">
        <v>3473</v>
      </c>
      <c r="F361" s="213"/>
      <c r="G361" s="215">
        <v>1916</v>
      </c>
      <c r="H361" s="148">
        <v>1627</v>
      </c>
      <c r="I361" s="215">
        <v>600</v>
      </c>
      <c r="J361" s="10">
        <v>45</v>
      </c>
      <c r="K361" s="176">
        <v>311</v>
      </c>
      <c r="L361" s="148">
        <v>532</v>
      </c>
      <c r="M361" s="215">
        <v>270</v>
      </c>
      <c r="N361" s="240">
        <f>SUM(E361:M361)</f>
        <v>8774</v>
      </c>
      <c r="O361" s="267"/>
    </row>
    <row r="362" spans="1:15" x14ac:dyDescent="0.4">
      <c r="A362" s="267"/>
      <c r="B362" s="272"/>
      <c r="C362" s="275"/>
      <c r="D362" s="51" t="s">
        <v>0</v>
      </c>
      <c r="E362" s="107">
        <v>2284</v>
      </c>
      <c r="F362" s="214"/>
      <c r="G362" s="216">
        <v>1227</v>
      </c>
      <c r="H362" s="107">
        <v>1374</v>
      </c>
      <c r="I362" s="216">
        <v>378</v>
      </c>
      <c r="J362" s="11">
        <v>12</v>
      </c>
      <c r="K362" s="108">
        <v>192</v>
      </c>
      <c r="L362" s="107">
        <v>153</v>
      </c>
      <c r="M362" s="216">
        <v>120</v>
      </c>
      <c r="N362" s="241">
        <f>SUM(E362:M362)</f>
        <v>5740</v>
      </c>
      <c r="O362" s="267"/>
    </row>
    <row r="363" spans="1:15" ht="15" thickBot="1" x14ac:dyDescent="0.45">
      <c r="A363" s="267"/>
      <c r="B363" s="272"/>
      <c r="C363" s="276"/>
      <c r="D363" s="52" t="s">
        <v>4</v>
      </c>
      <c r="E363" s="73">
        <v>0.65800000000000003</v>
      </c>
      <c r="F363" s="180"/>
      <c r="G363" s="217">
        <f>G362/G361</f>
        <v>0.64039665970772441</v>
      </c>
      <c r="H363" s="73">
        <v>0.84399999999999997</v>
      </c>
      <c r="I363" s="217">
        <v>0.63</v>
      </c>
      <c r="J363" s="12">
        <f>J362/J361</f>
        <v>0.26666666666666666</v>
      </c>
      <c r="K363" s="221">
        <v>0.61699999999999999</v>
      </c>
      <c r="L363" s="73">
        <v>0.28000000000000003</v>
      </c>
      <c r="M363" s="217">
        <v>0.44</v>
      </c>
      <c r="N363" s="242">
        <f>N362/N361</f>
        <v>0.65420560747663548</v>
      </c>
      <c r="O363" s="267"/>
    </row>
    <row r="364" spans="1:15" x14ac:dyDescent="0.4">
      <c r="A364" s="267"/>
      <c r="B364" s="272"/>
      <c r="C364" s="274" t="s">
        <v>150</v>
      </c>
      <c r="D364" s="50" t="s">
        <v>3</v>
      </c>
      <c r="E364" s="93">
        <v>3005</v>
      </c>
      <c r="F364" s="10">
        <v>1169</v>
      </c>
      <c r="G364" s="229">
        <v>1721</v>
      </c>
      <c r="H364" s="10">
        <v>1354</v>
      </c>
      <c r="I364" s="215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40">
        <f>SUM(E364:M364)</f>
        <v>9682</v>
      </c>
      <c r="O364" s="267"/>
    </row>
    <row r="365" spans="1:15" x14ac:dyDescent="0.4">
      <c r="A365" s="267"/>
      <c r="B365" s="272"/>
      <c r="C365" s="277"/>
      <c r="D365" s="51" t="s">
        <v>0</v>
      </c>
      <c r="E365" s="11">
        <v>1718</v>
      </c>
      <c r="F365" s="11">
        <v>751</v>
      </c>
      <c r="G365" s="230">
        <v>1048</v>
      </c>
      <c r="H365" s="11">
        <v>1080</v>
      </c>
      <c r="I365" s="216">
        <v>481</v>
      </c>
      <c r="J365" s="11">
        <v>8</v>
      </c>
      <c r="K365" s="122">
        <v>421</v>
      </c>
      <c r="L365" s="118">
        <v>275</v>
      </c>
      <c r="M365" s="115">
        <v>155</v>
      </c>
      <c r="N365" s="241">
        <f>SUM(E365:M365)</f>
        <v>5937</v>
      </c>
      <c r="O365" s="267"/>
    </row>
    <row r="366" spans="1:15" ht="15" thickBot="1" x14ac:dyDescent="0.45">
      <c r="A366" s="267"/>
      <c r="B366" s="272"/>
      <c r="C366" s="278"/>
      <c r="D366" s="52" t="s">
        <v>4</v>
      </c>
      <c r="E366" s="12">
        <v>0.57199999999999995</v>
      </c>
      <c r="F366" s="12">
        <v>0.64200000000000002</v>
      </c>
      <c r="G366" s="231">
        <v>0.6089</v>
      </c>
      <c r="H366" s="12">
        <v>0.79800000000000004</v>
      </c>
      <c r="I366" s="217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242">
        <f>N365/N364</f>
        <v>0.61319975211733113</v>
      </c>
      <c r="O366" s="267"/>
    </row>
    <row r="367" spans="1:15" x14ac:dyDescent="0.4">
      <c r="A367" s="267"/>
      <c r="B367" s="272"/>
      <c r="C367" s="275" t="s">
        <v>151</v>
      </c>
      <c r="D367" s="17" t="s">
        <v>3</v>
      </c>
      <c r="E367" s="93">
        <v>3181</v>
      </c>
      <c r="F367" s="111">
        <v>1207</v>
      </c>
      <c r="G367" s="233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40">
        <f>SUM(E367:M367)</f>
        <v>9743</v>
      </c>
      <c r="O367" s="267"/>
    </row>
    <row r="368" spans="1:15" x14ac:dyDescent="0.4">
      <c r="A368" s="267"/>
      <c r="B368" s="272"/>
      <c r="C368" s="277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241">
        <f>SUM(E368:M368)</f>
        <v>5872</v>
      </c>
      <c r="O368" s="267"/>
    </row>
    <row r="369" spans="1:15" ht="15" thickBot="1" x14ac:dyDescent="0.45">
      <c r="A369" s="267"/>
      <c r="B369" s="272"/>
      <c r="C369" s="277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43">
        <f>N368/N367</f>
        <v>0.60268911013034998</v>
      </c>
      <c r="O369" s="267"/>
    </row>
    <row r="370" spans="1:15" x14ac:dyDescent="0.4">
      <c r="A370" s="267"/>
      <c r="B370" s="272"/>
      <c r="C370" s="274" t="s">
        <v>152</v>
      </c>
      <c r="D370" s="223" t="s">
        <v>5</v>
      </c>
      <c r="E370" s="10">
        <v>3207</v>
      </c>
      <c r="F370" s="10">
        <v>1176</v>
      </c>
      <c r="G370" s="244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45">
        <v>683</v>
      </c>
      <c r="M370" s="112">
        <v>376</v>
      </c>
      <c r="N370" s="240">
        <f>SUM(E370:M370)</f>
        <v>9769</v>
      </c>
      <c r="O370" s="267"/>
    </row>
    <row r="371" spans="1:15" x14ac:dyDescent="0.4">
      <c r="A371" s="267"/>
      <c r="B371" s="272"/>
      <c r="C371" s="277"/>
      <c r="D371" s="224" t="s">
        <v>0</v>
      </c>
      <c r="E371" s="11">
        <v>1751</v>
      </c>
      <c r="F371" s="11">
        <v>732</v>
      </c>
      <c r="G371" s="246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241">
        <f>SUM(E371:M371)</f>
        <v>5733</v>
      </c>
      <c r="O371" s="267"/>
    </row>
    <row r="372" spans="1:15" ht="15" thickBot="1" x14ac:dyDescent="0.45">
      <c r="A372" s="267"/>
      <c r="B372" s="272"/>
      <c r="C372" s="278"/>
      <c r="D372" s="225" t="s">
        <v>4</v>
      </c>
      <c r="E372" s="247">
        <v>0.54600000000000004</v>
      </c>
      <c r="F372" s="247">
        <v>0.624</v>
      </c>
      <c r="G372" s="248">
        <v>0.52190000000000003</v>
      </c>
      <c r="H372" s="247">
        <v>0.77500000000000002</v>
      </c>
      <c r="I372" s="221">
        <v>0.7419</v>
      </c>
      <c r="J372" s="73">
        <f>J371/J370</f>
        <v>0.42105263157894735</v>
      </c>
      <c r="K372" s="221">
        <v>0.64700000000000002</v>
      </c>
      <c r="L372" s="249">
        <v>0.45</v>
      </c>
      <c r="M372" s="221">
        <v>0.36</v>
      </c>
      <c r="N372" s="242">
        <f>N371/N370</f>
        <v>0.58685638243423077</v>
      </c>
      <c r="O372" s="267"/>
    </row>
    <row r="373" spans="1:15" x14ac:dyDescent="0.4">
      <c r="A373" s="267"/>
      <c r="B373" s="272"/>
      <c r="C373" s="279" t="s">
        <v>153</v>
      </c>
      <c r="D373" s="234" t="s">
        <v>5</v>
      </c>
      <c r="E373" s="235">
        <v>2866</v>
      </c>
      <c r="F373" s="235">
        <v>977</v>
      </c>
      <c r="G373" s="174">
        <v>1876</v>
      </c>
      <c r="H373" s="152">
        <v>1339</v>
      </c>
      <c r="I373" s="174">
        <v>772</v>
      </c>
      <c r="J373" s="152">
        <v>45</v>
      </c>
      <c r="K373" s="174">
        <v>482</v>
      </c>
      <c r="L373" s="152">
        <v>610</v>
      </c>
      <c r="M373" s="174">
        <v>295</v>
      </c>
      <c r="N373" s="226">
        <f>SUM(E373:M373)</f>
        <v>9262</v>
      </c>
      <c r="O373" s="267"/>
    </row>
    <row r="374" spans="1:15" x14ac:dyDescent="0.4">
      <c r="A374" s="267"/>
      <c r="B374" s="272"/>
      <c r="C374" s="280"/>
      <c r="D374" s="236" t="s">
        <v>0</v>
      </c>
      <c r="E374" s="181">
        <v>1602</v>
      </c>
      <c r="F374" s="181">
        <v>558</v>
      </c>
      <c r="G374" s="228">
        <v>971</v>
      </c>
      <c r="H374" s="232">
        <v>1080</v>
      </c>
      <c r="I374" s="228">
        <v>503</v>
      </c>
      <c r="J374" s="232">
        <v>16</v>
      </c>
      <c r="K374" s="228">
        <v>302</v>
      </c>
      <c r="L374" s="232">
        <v>318</v>
      </c>
      <c r="M374" s="228">
        <v>106</v>
      </c>
      <c r="N374" s="227">
        <f>SUM(E374:M374)</f>
        <v>5456</v>
      </c>
      <c r="O374" s="267"/>
    </row>
    <row r="375" spans="1:15" ht="15" thickBot="1" x14ac:dyDescent="0.45">
      <c r="A375" s="267"/>
      <c r="B375" s="273"/>
      <c r="C375" s="281"/>
      <c r="D375" s="237" t="s">
        <v>4</v>
      </c>
      <c r="E375" s="253">
        <v>0.55900000000000005</v>
      </c>
      <c r="F375" s="253">
        <v>0.57099999999999995</v>
      </c>
      <c r="G375" s="175">
        <v>0.51749999999999996</v>
      </c>
      <c r="H375" s="253">
        <v>0.80700000000000005</v>
      </c>
      <c r="I375" s="175">
        <v>0.65159999999999996</v>
      </c>
      <c r="J375" s="161">
        <f>J374/J373</f>
        <v>0.35555555555555557</v>
      </c>
      <c r="K375" s="175">
        <v>0.627</v>
      </c>
      <c r="L375" s="161">
        <v>0.52</v>
      </c>
      <c r="M375" s="175">
        <v>0.36</v>
      </c>
      <c r="N375" s="238">
        <f>N374/N373</f>
        <v>0.5890736342042755</v>
      </c>
      <c r="O375" s="267"/>
    </row>
    <row r="376" spans="1:15" x14ac:dyDescent="0.4">
      <c r="A376" s="267"/>
      <c r="B376" s="272" t="s">
        <v>154</v>
      </c>
      <c r="C376" s="282"/>
      <c r="D376" s="200" t="s">
        <v>155</v>
      </c>
      <c r="E376" s="195">
        <f t="shared" ref="E376:F376" si="69">E361+E364+E367+E370+E373</f>
        <v>15732</v>
      </c>
      <c r="F376" s="250">
        <f t="shared" si="69"/>
        <v>4529</v>
      </c>
      <c r="G376" s="218">
        <f t="shared" ref="G376:N376" si="70">G361+G364+G367+G370+G373</f>
        <v>8939</v>
      </c>
      <c r="H376" s="195">
        <f t="shared" si="70"/>
        <v>6970</v>
      </c>
      <c r="I376" s="218">
        <f t="shared" si="70"/>
        <v>3422</v>
      </c>
      <c r="J376" s="195">
        <f t="shared" si="70"/>
        <v>227</v>
      </c>
      <c r="K376" s="218">
        <f t="shared" si="70"/>
        <v>2561</v>
      </c>
      <c r="L376" s="195">
        <f t="shared" si="70"/>
        <v>3238</v>
      </c>
      <c r="M376" s="218">
        <f t="shared" si="70"/>
        <v>1612</v>
      </c>
      <c r="N376" s="266">
        <f t="shared" si="70"/>
        <v>47230</v>
      </c>
      <c r="O376" s="268"/>
    </row>
    <row r="377" spans="1:15" x14ac:dyDescent="0.4">
      <c r="A377" s="267"/>
      <c r="B377" s="272"/>
      <c r="C377" s="282"/>
      <c r="D377" s="43" t="s">
        <v>0</v>
      </c>
      <c r="E377" s="44">
        <f t="shared" ref="E377:F377" si="71">E362+E365+E368+E371+E374</f>
        <v>9093</v>
      </c>
      <c r="F377" s="251">
        <f t="shared" si="71"/>
        <v>2808</v>
      </c>
      <c r="G377" s="219">
        <f t="shared" ref="G377:N377" si="72">G362+G365+G368+G371+G374</f>
        <v>5112</v>
      </c>
      <c r="H377" s="44">
        <f t="shared" si="72"/>
        <v>5628</v>
      </c>
      <c r="I377" s="219">
        <f t="shared" si="72"/>
        <v>2387</v>
      </c>
      <c r="J377" s="44">
        <f t="shared" si="72"/>
        <v>68</v>
      </c>
      <c r="K377" s="219">
        <f t="shared" si="72"/>
        <v>1632</v>
      </c>
      <c r="L377" s="44">
        <f t="shared" si="72"/>
        <v>1369</v>
      </c>
      <c r="M377" s="219">
        <f t="shared" si="72"/>
        <v>641</v>
      </c>
      <c r="N377" s="256">
        <f t="shared" si="72"/>
        <v>28738</v>
      </c>
      <c r="O377" s="268"/>
    </row>
    <row r="378" spans="1:15" ht="15" thickBot="1" x14ac:dyDescent="0.45">
      <c r="A378" s="267"/>
      <c r="B378" s="283"/>
      <c r="C378" s="284"/>
      <c r="D378" s="45" t="s">
        <v>4</v>
      </c>
      <c r="E378" s="46">
        <f t="shared" ref="E378:F378" si="73">E377/E376</f>
        <v>0.57799389778794819</v>
      </c>
      <c r="F378" s="252">
        <f t="shared" si="73"/>
        <v>0.62000441598586886</v>
      </c>
      <c r="G378" s="220">
        <f t="shared" ref="G378:N378" si="74">G377/G376</f>
        <v>0.57187604877503073</v>
      </c>
      <c r="H378" s="46">
        <f t="shared" si="74"/>
        <v>0.80746054519368726</v>
      </c>
      <c r="I378" s="220">
        <f t="shared" si="74"/>
        <v>0.69754529514903563</v>
      </c>
      <c r="J378" s="46">
        <f t="shared" si="74"/>
        <v>0.29955947136563876</v>
      </c>
      <c r="K378" s="220">
        <f t="shared" si="74"/>
        <v>0.63725107379929713</v>
      </c>
      <c r="L378" s="46">
        <f t="shared" si="74"/>
        <v>0.4227918468190241</v>
      </c>
      <c r="M378" s="220">
        <f t="shared" si="74"/>
        <v>0.39764267990074442</v>
      </c>
      <c r="N378" s="257">
        <f t="shared" si="74"/>
        <v>0.60846919330933724</v>
      </c>
      <c r="O378" s="267"/>
    </row>
    <row r="379" spans="1:15" ht="15" thickBot="1" x14ac:dyDescent="0.45">
      <c r="A379" s="267"/>
      <c r="B379" s="267"/>
      <c r="C379" s="267"/>
      <c r="D379" s="267"/>
      <c r="E379" s="267"/>
      <c r="F379" s="267"/>
      <c r="G379" s="267"/>
      <c r="H379" s="267"/>
      <c r="I379" s="267"/>
      <c r="J379" s="267"/>
      <c r="K379" s="267"/>
      <c r="L379" s="267"/>
      <c r="M379" s="267"/>
      <c r="N379" s="267"/>
      <c r="O379" s="267"/>
    </row>
    <row r="380" spans="1:15" ht="25.8" thickBot="1" x14ac:dyDescent="0.45">
      <c r="B380" s="269" t="s">
        <v>9</v>
      </c>
      <c r="C380" s="270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71" t="s">
        <v>156</v>
      </c>
      <c r="C381" s="298" t="s">
        <v>162</v>
      </c>
      <c r="D381" s="299" t="s">
        <v>3</v>
      </c>
      <c r="E381" s="300">
        <v>1171</v>
      </c>
      <c r="F381" s="301"/>
      <c r="G381" s="301"/>
      <c r="H381" s="301"/>
      <c r="I381" s="301"/>
      <c r="J381" s="301"/>
      <c r="K381" s="300">
        <v>47</v>
      </c>
      <c r="L381" s="302">
        <v>270</v>
      </c>
      <c r="M381" s="235">
        <v>55</v>
      </c>
      <c r="N381" s="226">
        <f>SUM(E381:M381)</f>
        <v>1543</v>
      </c>
    </row>
    <row r="382" spans="1:15" x14ac:dyDescent="0.4">
      <c r="B382" s="272"/>
      <c r="C382" s="303"/>
      <c r="D382" s="304" t="s">
        <v>0</v>
      </c>
      <c r="E382" s="305">
        <v>666</v>
      </c>
      <c r="F382" s="306"/>
      <c r="G382" s="306"/>
      <c r="H382" s="306"/>
      <c r="I382" s="306"/>
      <c r="J382" s="306"/>
      <c r="K382" s="305">
        <v>28</v>
      </c>
      <c r="L382" s="307">
        <v>120</v>
      </c>
      <c r="M382" s="181">
        <v>17</v>
      </c>
      <c r="N382" s="227">
        <f>SUM(E382:M382)</f>
        <v>831</v>
      </c>
    </row>
    <row r="383" spans="1:15" ht="15" thickBot="1" x14ac:dyDescent="0.45">
      <c r="B383" s="272"/>
      <c r="C383" s="308"/>
      <c r="D383" s="309" t="s">
        <v>4</v>
      </c>
      <c r="E383" s="310">
        <v>0.56899999999999995</v>
      </c>
      <c r="F383" s="311"/>
      <c r="G383" s="311"/>
      <c r="H383" s="311"/>
      <c r="I383" s="311"/>
      <c r="J383" s="311"/>
      <c r="K383" s="310">
        <v>0.59599999999999997</v>
      </c>
      <c r="L383" s="312">
        <v>0.44</v>
      </c>
      <c r="M383" s="253">
        <v>0.31</v>
      </c>
      <c r="N383" s="238">
        <f>N382/N381</f>
        <v>0.53856124432922881</v>
      </c>
    </row>
    <row r="384" spans="1:15" x14ac:dyDescent="0.4">
      <c r="B384" s="272"/>
      <c r="C384" s="274" t="s">
        <v>157</v>
      </c>
      <c r="D384" s="50" t="s">
        <v>3</v>
      </c>
      <c r="E384" s="93"/>
      <c r="F384" s="10"/>
      <c r="G384" s="229"/>
      <c r="H384" s="10"/>
      <c r="I384" s="215"/>
      <c r="J384" s="10"/>
      <c r="K384" s="124"/>
      <c r="L384" s="112"/>
      <c r="M384" s="127"/>
      <c r="N384" s="296"/>
    </row>
    <row r="385" spans="2:14" x14ac:dyDescent="0.4">
      <c r="B385" s="272"/>
      <c r="C385" s="277"/>
      <c r="D385" s="51" t="s">
        <v>0</v>
      </c>
      <c r="E385" s="11"/>
      <c r="F385" s="11"/>
      <c r="G385" s="230"/>
      <c r="H385" s="11"/>
      <c r="I385" s="216"/>
      <c r="J385" s="11"/>
      <c r="K385" s="114"/>
      <c r="L385" s="115"/>
      <c r="M385" s="118"/>
      <c r="N385" s="203"/>
    </row>
    <row r="386" spans="2:14" ht="15" thickBot="1" x14ac:dyDescent="0.45">
      <c r="B386" s="272"/>
      <c r="C386" s="278"/>
      <c r="D386" s="52" t="s">
        <v>4</v>
      </c>
      <c r="E386" s="12"/>
      <c r="F386" s="12"/>
      <c r="G386" s="231"/>
      <c r="H386" s="12"/>
      <c r="I386" s="217"/>
      <c r="J386" s="12"/>
      <c r="K386" s="34"/>
      <c r="L386" s="94"/>
      <c r="M386" s="34"/>
      <c r="N386" s="101"/>
    </row>
    <row r="387" spans="2:14" x14ac:dyDescent="0.4">
      <c r="B387" s="272"/>
      <c r="C387" s="275" t="s">
        <v>158</v>
      </c>
      <c r="D387" s="17" t="s">
        <v>3</v>
      </c>
      <c r="E387" s="93"/>
      <c r="F387" s="111"/>
      <c r="G387" s="233"/>
      <c r="H387" s="22"/>
      <c r="I387" s="112"/>
      <c r="J387" s="111"/>
      <c r="K387" s="127"/>
      <c r="L387" s="112"/>
      <c r="M387" s="127"/>
      <c r="N387" s="296"/>
    </row>
    <row r="388" spans="2:14" x14ac:dyDescent="0.4">
      <c r="B388" s="272"/>
      <c r="C388" s="277"/>
      <c r="D388" s="51" t="s">
        <v>0</v>
      </c>
      <c r="E388" s="11"/>
      <c r="F388" s="114"/>
      <c r="G388" s="122"/>
      <c r="H388" s="11"/>
      <c r="I388" s="122"/>
      <c r="J388" s="114"/>
      <c r="K388" s="118"/>
      <c r="L388" s="115"/>
      <c r="M388" s="118"/>
      <c r="N388" s="203"/>
    </row>
    <row r="389" spans="2:14" ht="15" thickBot="1" x14ac:dyDescent="0.45">
      <c r="B389" s="272"/>
      <c r="C389" s="277"/>
      <c r="D389" s="16" t="s">
        <v>4</v>
      </c>
      <c r="E389" s="56"/>
      <c r="F389" s="130"/>
      <c r="G389" s="131"/>
      <c r="H389" s="56"/>
      <c r="I389" s="131"/>
      <c r="J389" s="130"/>
      <c r="K389" s="130"/>
      <c r="L389" s="131"/>
      <c r="M389" s="130"/>
      <c r="N389" s="297"/>
    </row>
    <row r="390" spans="2:14" x14ac:dyDescent="0.4">
      <c r="B390" s="272"/>
      <c r="C390" s="274" t="s">
        <v>159</v>
      </c>
      <c r="D390" s="223" t="s">
        <v>5</v>
      </c>
      <c r="E390" s="10"/>
      <c r="F390" s="10"/>
      <c r="G390" s="244"/>
      <c r="H390" s="111"/>
      <c r="I390" s="112"/>
      <c r="J390" s="111"/>
      <c r="K390" s="111"/>
      <c r="L390" s="244"/>
      <c r="M390" s="111"/>
      <c r="N390" s="296"/>
    </row>
    <row r="391" spans="2:14" x14ac:dyDescent="0.4">
      <c r="B391" s="272"/>
      <c r="C391" s="277"/>
      <c r="D391" s="224" t="s">
        <v>0</v>
      </c>
      <c r="E391" s="11"/>
      <c r="F391" s="11"/>
      <c r="G391" s="246"/>
      <c r="H391" s="114"/>
      <c r="I391" s="122"/>
      <c r="J391" s="114"/>
      <c r="K391" s="114"/>
      <c r="L391" s="246"/>
      <c r="M391" s="114"/>
      <c r="N391" s="203"/>
    </row>
    <row r="392" spans="2:14" ht="15" thickBot="1" x14ac:dyDescent="0.45">
      <c r="B392" s="272"/>
      <c r="C392" s="278"/>
      <c r="D392" s="225" t="s">
        <v>4</v>
      </c>
      <c r="E392" s="247"/>
      <c r="F392" s="247"/>
      <c r="G392" s="248"/>
      <c r="H392" s="247"/>
      <c r="I392" s="221"/>
      <c r="J392" s="73"/>
      <c r="K392" s="73"/>
      <c r="L392" s="248"/>
      <c r="M392" s="73"/>
      <c r="N392" s="101"/>
    </row>
    <row r="393" spans="2:14" x14ac:dyDescent="0.4">
      <c r="B393" s="272"/>
      <c r="C393" s="293" t="s">
        <v>160</v>
      </c>
      <c r="D393" s="223" t="s">
        <v>5</v>
      </c>
      <c r="E393" s="10"/>
      <c r="F393" s="10"/>
      <c r="G393" s="112"/>
      <c r="H393" s="111"/>
      <c r="I393" s="112"/>
      <c r="J393" s="111"/>
      <c r="K393" s="111"/>
      <c r="L393" s="112"/>
      <c r="M393" s="111"/>
      <c r="N393" s="296"/>
    </row>
    <row r="394" spans="2:14" x14ac:dyDescent="0.4">
      <c r="B394" s="272"/>
      <c r="C394" s="294"/>
      <c r="D394" s="224" t="s">
        <v>0</v>
      </c>
      <c r="E394" s="11"/>
      <c r="F394" s="11"/>
      <c r="G394" s="122"/>
      <c r="H394" s="114"/>
      <c r="I394" s="122"/>
      <c r="J394" s="114"/>
      <c r="K394" s="114"/>
      <c r="L394" s="122"/>
      <c r="M394" s="114"/>
      <c r="N394" s="203"/>
    </row>
    <row r="395" spans="2:14" ht="15" thickBot="1" x14ac:dyDescent="0.45">
      <c r="B395" s="273"/>
      <c r="C395" s="295"/>
      <c r="D395" s="225" t="s">
        <v>4</v>
      </c>
      <c r="E395" s="12"/>
      <c r="F395" s="12"/>
      <c r="G395" s="94"/>
      <c r="H395" s="12"/>
      <c r="I395" s="94"/>
      <c r="J395" s="34"/>
      <c r="K395" s="34"/>
      <c r="L395" s="94"/>
      <c r="M395" s="34"/>
      <c r="N395" s="101"/>
    </row>
    <row r="396" spans="2:14" x14ac:dyDescent="0.4">
      <c r="B396" s="272" t="s">
        <v>161</v>
      </c>
      <c r="C396" s="282"/>
      <c r="D396" s="200" t="s">
        <v>155</v>
      </c>
      <c r="E396" s="195">
        <f t="shared" ref="E396:N396" si="75">E381+E384+E387+E390+E393</f>
        <v>1171</v>
      </c>
      <c r="F396" s="250"/>
      <c r="G396" s="218"/>
      <c r="H396" s="195"/>
      <c r="I396" s="218"/>
      <c r="J396" s="195"/>
      <c r="K396" s="195">
        <f t="shared" si="75"/>
        <v>47</v>
      </c>
      <c r="L396" s="218">
        <f t="shared" si="75"/>
        <v>270</v>
      </c>
      <c r="M396" s="195">
        <f t="shared" si="75"/>
        <v>55</v>
      </c>
      <c r="N396" s="266">
        <f t="shared" si="75"/>
        <v>1543</v>
      </c>
    </row>
    <row r="397" spans="2:14" x14ac:dyDescent="0.4">
      <c r="B397" s="272"/>
      <c r="C397" s="282"/>
      <c r="D397" s="43" t="s">
        <v>0</v>
      </c>
      <c r="E397" s="44">
        <f t="shared" ref="E397:N397" si="76">E382+E385+E388+E391+E394</f>
        <v>666</v>
      </c>
      <c r="F397" s="251"/>
      <c r="G397" s="219"/>
      <c r="H397" s="44"/>
      <c r="I397" s="219"/>
      <c r="J397" s="44"/>
      <c r="K397" s="44">
        <f t="shared" si="76"/>
        <v>28</v>
      </c>
      <c r="L397" s="219">
        <f t="shared" si="76"/>
        <v>120</v>
      </c>
      <c r="M397" s="44">
        <f t="shared" si="76"/>
        <v>17</v>
      </c>
      <c r="N397" s="256">
        <f t="shared" si="76"/>
        <v>831</v>
      </c>
    </row>
    <row r="398" spans="2:14" ht="15" thickBot="1" x14ac:dyDescent="0.45">
      <c r="B398" s="283"/>
      <c r="C398" s="284"/>
      <c r="D398" s="45" t="s">
        <v>4</v>
      </c>
      <c r="E398" s="46">
        <f t="shared" ref="E398:N398" si="77">E397/E396</f>
        <v>0.56874466268146884</v>
      </c>
      <c r="F398" s="252"/>
      <c r="G398" s="220"/>
      <c r="H398" s="46"/>
      <c r="I398" s="220"/>
      <c r="J398" s="46"/>
      <c r="K398" s="46">
        <f t="shared" si="77"/>
        <v>0.5957446808510638</v>
      </c>
      <c r="L398" s="220">
        <f t="shared" si="77"/>
        <v>0.44444444444444442</v>
      </c>
      <c r="M398" s="46">
        <f t="shared" si="77"/>
        <v>0.30909090909090908</v>
      </c>
      <c r="N398" s="257">
        <f t="shared" si="77"/>
        <v>0.53856124432922881</v>
      </c>
    </row>
  </sheetData>
  <mergeCells count="159">
    <mergeCell ref="B380:C380"/>
    <mergeCell ref="B381:B395"/>
    <mergeCell ref="C381:C383"/>
    <mergeCell ref="C384:C386"/>
    <mergeCell ref="C387:C389"/>
    <mergeCell ref="C390:C392"/>
    <mergeCell ref="C393:C395"/>
    <mergeCell ref="B396:C398"/>
    <mergeCell ref="B355:C357"/>
    <mergeCell ref="B319:C319"/>
    <mergeCell ref="B320:B334"/>
    <mergeCell ref="C320:C322"/>
    <mergeCell ref="C323:C325"/>
    <mergeCell ref="C326:C328"/>
    <mergeCell ref="C329:C331"/>
    <mergeCell ref="C332:C334"/>
    <mergeCell ref="B335:C337"/>
    <mergeCell ref="B315:C317"/>
    <mergeCell ref="B290:C292"/>
    <mergeCell ref="B339:C339"/>
    <mergeCell ref="B340:B354"/>
    <mergeCell ref="C340:C342"/>
    <mergeCell ref="C343:C345"/>
    <mergeCell ref="C346:C348"/>
    <mergeCell ref="C349:C351"/>
    <mergeCell ref="C352:C354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C278:C280"/>
    <mergeCell ref="C281:C283"/>
    <mergeCell ref="C284:C286"/>
    <mergeCell ref="B275:B289"/>
    <mergeCell ref="C287:C289"/>
    <mergeCell ref="B299:C299"/>
    <mergeCell ref="B300:B314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자료(25년8월1일주)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2025-08-13T08:02:24Z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