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5D59745-214C-457C-889B-10D1B87C45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4월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4" i="10" l="1"/>
  <c r="L305" i="10" s="1"/>
  <c r="L303" i="10"/>
  <c r="E316" i="10"/>
  <c r="E317" i="10" s="1"/>
  <c r="E315" i="10"/>
  <c r="F315" i="10"/>
  <c r="G315" i="10"/>
  <c r="H315" i="10"/>
  <c r="F316" i="10"/>
  <c r="G316" i="10"/>
  <c r="H316" i="10"/>
  <c r="H305" i="10"/>
  <c r="L301" i="10"/>
  <c r="L302" i="10" s="1"/>
  <c r="L300" i="10"/>
  <c r="L315" i="10" s="1"/>
  <c r="H302" i="10"/>
  <c r="K316" i="10"/>
  <c r="J316" i="10"/>
  <c r="I316" i="10"/>
  <c r="D316" i="10"/>
  <c r="K315" i="10"/>
  <c r="J315" i="10"/>
  <c r="I315" i="10"/>
  <c r="D315" i="10"/>
  <c r="H286" i="10"/>
  <c r="H283" i="10"/>
  <c r="L316" i="10" l="1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<sst xmlns="http://schemas.openxmlformats.org/spreadsheetml/2006/main" count="574" uniqueCount="133">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</sst>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3" fillId="7" borderId="13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9" fontId="3" fillId="7" borderId="4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3" fontId="10" fillId="7" borderId="46" xfId="0" applyNumberFormat="1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41" fontId="3" fillId="7" borderId="19" xfId="2" applyFont="1" applyFill="1" applyBorder="1" applyAlignment="1">
      <alignment vertical="center" wrapText="1"/>
    </xf>
    <xf numFmtId="41" fontId="3" fillId="7" borderId="15" xfId="2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41" fontId="11" fillId="7" borderId="24" xfId="2" applyFont="1" applyFill="1" applyBorder="1" applyAlignment="1">
      <alignment horizontal="right" vertical="center" wrapText="1"/>
    </xf>
    <xf numFmtId="41" fontId="5" fillId="7" borderId="15" xfId="2" applyFont="1" applyFill="1" applyBorder="1" applyAlignment="1">
      <alignment vertical="center" wrapText="1"/>
    </xf>
    <xf numFmtId="9" fontId="3" fillId="7" borderId="4" xfId="0" applyNumberFormat="1" applyFont="1" applyFill="1" applyBorder="1" applyAlignment="1">
      <alignment vertical="center" wrapText="1"/>
    </xf>
    <xf numFmtId="9" fontId="10" fillId="7" borderId="60" xfId="0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7"/>
  <sheetViews>
    <sheetView tabSelected="1" topLeftCell="A299" workbookViewId="0">
      <selection activeCell="G308" sqref="G308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2" t="s">
        <v>11</v>
      </c>
      <c r="B1" s="263"/>
      <c r="C1" s="263"/>
      <c r="D1" s="264" t="s">
        <v>18</v>
      </c>
      <c r="E1" s="265"/>
      <c r="F1" s="265"/>
      <c r="G1" s="265"/>
      <c r="H1" s="265"/>
      <c r="I1" s="265"/>
      <c r="J1" s="265"/>
      <c r="K1" s="266"/>
      <c r="L1" s="36" t="s">
        <v>16</v>
      </c>
    </row>
    <row r="2" spans="1:12" ht="35.4" customHeight="1" thickBot="1" x14ac:dyDescent="0.45">
      <c r="A2" s="243" t="s">
        <v>9</v>
      </c>
      <c r="B2" s="244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59" t="s">
        <v>19</v>
      </c>
      <c r="B3" s="24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0"/>
      <c r="B4" s="250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0"/>
      <c r="B5" s="251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0"/>
      <c r="B6" s="24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0"/>
      <c r="B7" s="250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0"/>
      <c r="B8" s="250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0"/>
      <c r="B9" s="24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0"/>
      <c r="B10" s="250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0"/>
      <c r="B11" s="251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0"/>
      <c r="B12" s="24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0"/>
      <c r="B13" s="250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0"/>
      <c r="B14" s="251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0"/>
      <c r="B15" s="24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0"/>
      <c r="B16" s="250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1"/>
      <c r="B17" s="251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6" t="s">
        <v>15</v>
      </c>
      <c r="B18" s="255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6"/>
      <c r="B19" s="255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6"/>
      <c r="B20" s="257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3" t="s">
        <v>9</v>
      </c>
      <c r="B22" s="244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59" t="s">
        <v>31</v>
      </c>
      <c r="B23" s="24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0"/>
      <c r="B24" s="250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0"/>
      <c r="B25" s="251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0"/>
      <c r="B26" s="24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0"/>
      <c r="B27" s="250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0"/>
      <c r="B28" s="250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0"/>
      <c r="B29" s="24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0"/>
      <c r="B30" s="250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0"/>
      <c r="B31" s="251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0"/>
      <c r="B32" s="24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0"/>
      <c r="B33" s="250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0"/>
      <c r="B34" s="251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0"/>
      <c r="B35" s="24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0"/>
      <c r="B36" s="250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1"/>
      <c r="B37" s="251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6" t="s">
        <v>30</v>
      </c>
      <c r="B38" s="255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6"/>
      <c r="B39" s="255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6"/>
      <c r="B40" s="257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3" t="s">
        <v>9</v>
      </c>
      <c r="B42" s="244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6"/>
      <c r="B43" s="24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6"/>
      <c r="B44" s="250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6"/>
      <c r="B45" s="251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6"/>
      <c r="B46" s="24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6"/>
      <c r="B47" s="250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6"/>
      <c r="B48" s="250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6"/>
      <c r="B49" s="24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6"/>
      <c r="B50" s="250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6"/>
      <c r="B51" s="251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6"/>
      <c r="B52" s="24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6"/>
      <c r="B53" s="250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8"/>
      <c r="B54" s="251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6" t="s">
        <v>36</v>
      </c>
      <c r="B55" s="255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6"/>
      <c r="B56" s="255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6"/>
      <c r="B57" s="257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3" t="s">
        <v>9</v>
      </c>
      <c r="B59" s="244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5" t="s">
        <v>37</v>
      </c>
      <c r="B60" s="24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6"/>
      <c r="B61" s="250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6"/>
      <c r="B62" s="251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6"/>
      <c r="B63" s="24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6"/>
      <c r="B64" s="250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6"/>
      <c r="B65" s="251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6"/>
      <c r="B66" s="24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6"/>
      <c r="B67" s="250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6"/>
      <c r="B68" s="250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6"/>
      <c r="B69" s="24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6"/>
      <c r="B70" s="250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6"/>
      <c r="B71" s="251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6"/>
      <c r="B72" s="24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6"/>
      <c r="B73" s="250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8"/>
      <c r="B74" s="251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6" t="s">
        <v>38</v>
      </c>
      <c r="B75" s="255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6"/>
      <c r="B76" s="255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6"/>
      <c r="B77" s="257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3" t="s">
        <v>9</v>
      </c>
      <c r="B79" s="244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5" t="s">
        <v>44</v>
      </c>
      <c r="B80" s="24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6"/>
      <c r="B81" s="250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6"/>
      <c r="B82" s="251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6"/>
      <c r="B83" s="24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6"/>
      <c r="B84" s="250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6"/>
      <c r="B85" s="251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6"/>
      <c r="B86" s="24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6"/>
      <c r="B87" s="250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6"/>
      <c r="B88" s="250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6"/>
      <c r="B89" s="24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6"/>
      <c r="B90" s="250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6"/>
      <c r="B91" s="251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6"/>
      <c r="B92" s="24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6"/>
      <c r="B93" s="250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8"/>
      <c r="B94" s="251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6" t="s">
        <v>45</v>
      </c>
      <c r="B95" s="255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6"/>
      <c r="B96" s="255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6"/>
      <c r="B97" s="257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3" t="s">
        <v>9</v>
      </c>
      <c r="B99" s="244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5" t="s">
        <v>51</v>
      </c>
      <c r="B100" s="24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6"/>
      <c r="B101" s="250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6"/>
      <c r="B102" s="251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6"/>
      <c r="B103" s="24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6"/>
      <c r="B104" s="250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6"/>
      <c r="B105" s="251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6"/>
      <c r="B106" s="24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6"/>
      <c r="B107" s="250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6"/>
      <c r="B108" s="250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6"/>
      <c r="B109" s="24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6"/>
      <c r="B110" s="250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6"/>
      <c r="B111" s="251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6" t="s">
        <v>56</v>
      </c>
      <c r="B112" s="255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6"/>
      <c r="B113" s="255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6"/>
      <c r="B114" s="257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3" t="s">
        <v>9</v>
      </c>
      <c r="B116" s="244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5" t="s">
        <v>57</v>
      </c>
      <c r="B117" s="24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6"/>
      <c r="B118" s="250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6"/>
      <c r="B119" s="251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6"/>
      <c r="B120" s="24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6"/>
      <c r="B121" s="250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6"/>
      <c r="B122" s="251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6"/>
      <c r="B123" s="24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6"/>
      <c r="B124" s="250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6"/>
      <c r="B125" s="250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6"/>
      <c r="B126" s="24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6"/>
      <c r="B127" s="250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6"/>
      <c r="B128" s="251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6"/>
      <c r="B129" s="24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6"/>
      <c r="B130" s="250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8"/>
      <c r="B131" s="251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6" t="s">
        <v>58</v>
      </c>
      <c r="B132" s="255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6"/>
      <c r="B133" s="255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6"/>
      <c r="B134" s="257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3" t="s">
        <v>9</v>
      </c>
      <c r="B136" s="244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5" t="s">
        <v>63</v>
      </c>
      <c r="B137" s="24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6"/>
      <c r="B138" s="250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6"/>
      <c r="B139" s="251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6"/>
      <c r="B140" s="24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6"/>
      <c r="B141" s="250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6"/>
      <c r="B142" s="251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6"/>
      <c r="B143" s="24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6"/>
      <c r="B144" s="250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6"/>
      <c r="B145" s="250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6"/>
      <c r="B146" s="24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6"/>
      <c r="B147" s="250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6"/>
      <c r="B148" s="251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6"/>
      <c r="B149" s="24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6"/>
      <c r="B150" s="250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8"/>
      <c r="B151" s="251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6" t="s">
        <v>64</v>
      </c>
      <c r="B152" s="255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6"/>
      <c r="B153" s="255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6"/>
      <c r="B154" s="257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3" t="s">
        <v>9</v>
      </c>
      <c r="B156" s="244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5" t="s">
        <v>71</v>
      </c>
      <c r="B157" s="24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6"/>
      <c r="B158" s="250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6"/>
      <c r="B159" s="251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6"/>
      <c r="B160" s="24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6"/>
      <c r="B161" s="250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6"/>
      <c r="B162" s="251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6"/>
      <c r="B163" s="24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6"/>
      <c r="B164" s="250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6"/>
      <c r="B165" s="250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6"/>
      <c r="B166" s="24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6"/>
      <c r="B167" s="250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6"/>
      <c r="B168" s="251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6"/>
      <c r="B169" s="24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6"/>
      <c r="B170" s="250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8"/>
      <c r="B171" s="251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6" t="s">
        <v>72</v>
      </c>
      <c r="B172" s="255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6"/>
      <c r="B173" s="255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6"/>
      <c r="B174" s="257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3" t="s">
        <v>9</v>
      </c>
      <c r="B176" s="244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5" t="s">
        <v>78</v>
      </c>
      <c r="B177" s="24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6"/>
      <c r="B178" s="250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6"/>
      <c r="B179" s="251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6"/>
      <c r="B180" s="24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6"/>
      <c r="B181" s="250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6"/>
      <c r="B182" s="251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6"/>
      <c r="B183" s="24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6"/>
      <c r="B184" s="250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6"/>
      <c r="B185" s="250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6"/>
      <c r="B186" s="24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6"/>
      <c r="B187" s="250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6"/>
      <c r="B188" s="251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6"/>
      <c r="B189" s="24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6"/>
      <c r="B190" s="250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8"/>
      <c r="B191" s="251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6" t="s">
        <v>84</v>
      </c>
      <c r="B192" s="255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6"/>
      <c r="B193" s="255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6"/>
      <c r="B194" s="257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3" t="s">
        <v>9</v>
      </c>
      <c r="B196" s="244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5" t="s">
        <v>85</v>
      </c>
      <c r="B197" s="24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6"/>
      <c r="B198" s="24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6"/>
      <c r="B199" s="24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6"/>
      <c r="B200" s="24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6"/>
      <c r="B201" s="250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6"/>
      <c r="B202" s="251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6"/>
      <c r="B203" s="24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6"/>
      <c r="B204" s="250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6"/>
      <c r="B205" s="250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6"/>
      <c r="B206" s="24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6"/>
      <c r="B207" s="250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6"/>
      <c r="B208" s="251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6"/>
      <c r="B209" s="247" t="s">
        <v>91</v>
      </c>
      <c r="C209" s="50" t="s">
        <v>5</v>
      </c>
      <c r="D209" s="213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6"/>
      <c r="B210" s="250"/>
      <c r="C210" s="51" t="s">
        <v>0</v>
      </c>
      <c r="D210" s="212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8"/>
      <c r="B211" s="251"/>
      <c r="C211" s="52" t="s">
        <v>4</v>
      </c>
      <c r="D211" s="214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6" t="s">
        <v>86</v>
      </c>
      <c r="B212" s="255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6"/>
      <c r="B213" s="255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6"/>
      <c r="B214" s="257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3" t="s">
        <v>9</v>
      </c>
      <c r="B216" s="244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5" t="s">
        <v>92</v>
      </c>
      <c r="B217" s="24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6"/>
      <c r="B218" s="24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6"/>
      <c r="B219" s="24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6"/>
      <c r="B220" s="24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6"/>
      <c r="B221" s="250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6"/>
      <c r="B222" s="251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6"/>
      <c r="B223" s="24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6"/>
      <c r="B224" s="250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6"/>
      <c r="B225" s="250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6"/>
      <c r="B226" s="24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6"/>
      <c r="B227" s="250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6"/>
      <c r="B228" s="251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6"/>
      <c r="B229" s="24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6"/>
      <c r="B230" s="250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8"/>
      <c r="B231" s="251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6" t="s">
        <v>93</v>
      </c>
      <c r="B232" s="255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6"/>
      <c r="B233" s="255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6"/>
      <c r="B234" s="257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3" t="s">
        <v>9</v>
      </c>
      <c r="B236" s="244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5" t="s">
        <v>99</v>
      </c>
      <c r="B237" s="24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6"/>
      <c r="B238" s="24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6"/>
      <c r="B239" s="24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6"/>
      <c r="B240" s="24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6"/>
      <c r="B241" s="250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6"/>
      <c r="B242" s="251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6"/>
      <c r="B243" s="24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6"/>
      <c r="B244" s="250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6"/>
      <c r="B245" s="250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6"/>
      <c r="B246" s="24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6"/>
      <c r="B247" s="250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6"/>
      <c r="B248" s="251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6"/>
      <c r="B249" s="24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6"/>
      <c r="B250" s="250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8"/>
      <c r="B251" s="251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6" t="s">
        <v>104</v>
      </c>
      <c r="B252" s="255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6"/>
      <c r="B253" s="255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6"/>
      <c r="B254" s="257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3" t="s">
        <v>9</v>
      </c>
      <c r="B256" s="244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5" t="s">
        <v>107</v>
      </c>
      <c r="B257" s="24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6"/>
      <c r="B258" s="24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6"/>
      <c r="B259" s="24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6"/>
      <c r="B260" s="24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6"/>
      <c r="B261" s="250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6"/>
      <c r="B262" s="251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6"/>
      <c r="B263" s="24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6"/>
      <c r="B264" s="250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6"/>
      <c r="B265" s="250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6"/>
      <c r="B266" s="247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6"/>
      <c r="B267" s="250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6"/>
      <c r="B268" s="251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6" t="s">
        <v>112</v>
      </c>
      <c r="B269" s="255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6"/>
      <c r="B270" s="255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6"/>
      <c r="B271" s="257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3" t="s">
        <v>9</v>
      </c>
      <c r="B274" s="244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5" t="s">
        <v>113</v>
      </c>
      <c r="B275" s="24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6"/>
      <c r="B276" s="24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6"/>
      <c r="B277" s="24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6"/>
      <c r="B278" s="24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6"/>
      <c r="B279" s="250"/>
      <c r="C279" s="51" t="s">
        <v>0</v>
      </c>
      <c r="D279" s="11">
        <v>2264</v>
      </c>
      <c r="E279" s="125">
        <v>616</v>
      </c>
      <c r="F279" s="222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6"/>
      <c r="B280" s="251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6"/>
      <c r="B281" s="24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6"/>
      <c r="B282" s="250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6"/>
      <c r="B283" s="250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6"/>
      <c r="B284" s="247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6"/>
      <c r="B285" s="250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6"/>
      <c r="B286" s="251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6"/>
      <c r="B287" s="247" t="s">
        <v>119</v>
      </c>
      <c r="C287" s="50" t="s">
        <v>5</v>
      </c>
      <c r="D287" s="223"/>
      <c r="E287" s="5">
        <v>905</v>
      </c>
      <c r="F287" s="224"/>
      <c r="G287" s="224"/>
      <c r="H287" s="224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6"/>
      <c r="B288" s="250"/>
      <c r="C288" s="51" t="s">
        <v>0</v>
      </c>
      <c r="D288" s="225"/>
      <c r="E288" s="6">
        <v>559</v>
      </c>
      <c r="F288" s="226"/>
      <c r="G288" s="226"/>
      <c r="H288" s="226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8"/>
      <c r="B289" s="251"/>
      <c r="C289" s="52" t="s">
        <v>4</v>
      </c>
      <c r="D289" s="227"/>
      <c r="E289" s="7">
        <v>0.62</v>
      </c>
      <c r="F289" s="228"/>
      <c r="G289" s="227"/>
      <c r="H289" s="228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6" t="s">
        <v>114</v>
      </c>
      <c r="B290" s="255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6"/>
      <c r="B291" s="255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6"/>
      <c r="B292" s="257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7" t="s">
        <v>121</v>
      </c>
      <c r="F295" s="218" t="s">
        <v>0</v>
      </c>
      <c r="G295" s="218" t="s">
        <v>120</v>
      </c>
      <c r="H295" s="218" t="s">
        <v>122</v>
      </c>
    </row>
    <row r="296" spans="1:12" ht="16.2" hidden="1" thickBot="1" x14ac:dyDescent="0.45">
      <c r="E296" s="219" t="s">
        <v>123</v>
      </c>
      <c r="F296" s="220" t="s">
        <v>124</v>
      </c>
      <c r="G296" s="221">
        <v>0.67500000000000004</v>
      </c>
      <c r="H296" s="220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3" t="s">
        <v>9</v>
      </c>
      <c r="B299" s="244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5" t="s">
        <v>126</v>
      </c>
      <c r="B300" s="247" t="s">
        <v>127</v>
      </c>
      <c r="C300" s="17" t="s">
        <v>3</v>
      </c>
      <c r="D300" s="148">
        <v>3547</v>
      </c>
      <c r="E300" s="223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70">
        <v>332</v>
      </c>
      <c r="L300" s="106">
        <f>SUM(D300:K300)</f>
        <v>8701</v>
      </c>
    </row>
    <row r="301" spans="1:12" x14ac:dyDescent="0.4">
      <c r="A301" s="246"/>
      <c r="B301" s="248"/>
      <c r="C301" s="51" t="s">
        <v>0</v>
      </c>
      <c r="D301" s="107">
        <v>2051</v>
      </c>
      <c r="E301" s="225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71">
        <v>187</v>
      </c>
      <c r="L301" s="272">
        <f>SUM(D301:K301)</f>
        <v>5166</v>
      </c>
    </row>
    <row r="302" spans="1:12" ht="15" thickBot="1" x14ac:dyDescent="0.45">
      <c r="A302" s="246"/>
      <c r="B302" s="249"/>
      <c r="C302" s="52" t="s">
        <v>4</v>
      </c>
      <c r="D302" s="73">
        <v>0.57799999999999996</v>
      </c>
      <c r="E302" s="227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6"/>
      <c r="B303" s="252" t="s">
        <v>128</v>
      </c>
      <c r="C303" s="215" t="s">
        <v>3</v>
      </c>
      <c r="D303" s="207">
        <v>3699</v>
      </c>
      <c r="E303" s="152">
        <v>1071</v>
      </c>
      <c r="F303" s="273">
        <v>2239</v>
      </c>
      <c r="G303" s="274">
        <v>1537</v>
      </c>
      <c r="H303" s="275">
        <v>40</v>
      </c>
      <c r="I303" s="275">
        <v>496</v>
      </c>
      <c r="J303" s="192">
        <v>600</v>
      </c>
      <c r="K303" s="276">
        <v>457</v>
      </c>
      <c r="L303" s="240">
        <f>SUM(D303:K303)</f>
        <v>10139</v>
      </c>
    </row>
    <row r="304" spans="1:12" x14ac:dyDescent="0.4">
      <c r="A304" s="246"/>
      <c r="B304" s="253"/>
      <c r="C304" s="208" t="s">
        <v>0</v>
      </c>
      <c r="D304" s="209">
        <v>2119</v>
      </c>
      <c r="E304" s="277">
        <v>668</v>
      </c>
      <c r="F304" s="278">
        <v>1241</v>
      </c>
      <c r="G304" s="209">
        <v>1259</v>
      </c>
      <c r="H304" s="210">
        <v>18</v>
      </c>
      <c r="I304" s="210">
        <v>356</v>
      </c>
      <c r="J304" s="193">
        <v>250</v>
      </c>
      <c r="K304" s="279">
        <v>262</v>
      </c>
      <c r="L304" s="242">
        <f>SUM(D304:K304)</f>
        <v>6173</v>
      </c>
    </row>
    <row r="305" spans="1:12" ht="15" thickBot="1" x14ac:dyDescent="0.45">
      <c r="A305" s="246"/>
      <c r="B305" s="254"/>
      <c r="C305" s="216" t="s">
        <v>4</v>
      </c>
      <c r="D305" s="211">
        <v>0.57299999999999995</v>
      </c>
      <c r="E305" s="280">
        <v>0.624</v>
      </c>
      <c r="F305" s="281">
        <v>0.55420000000000003</v>
      </c>
      <c r="G305" s="211">
        <v>0.81899999999999995</v>
      </c>
      <c r="H305" s="161">
        <f>H304/H303</f>
        <v>0.45</v>
      </c>
      <c r="I305" s="161">
        <v>0.71799999999999997</v>
      </c>
      <c r="J305" s="194">
        <v>0.41</v>
      </c>
      <c r="K305" s="161">
        <v>0.56999999999999995</v>
      </c>
      <c r="L305" s="241">
        <f>L304/L303</f>
        <v>0.60883716342834604</v>
      </c>
    </row>
    <row r="306" spans="1:12" x14ac:dyDescent="0.4">
      <c r="A306" s="246"/>
      <c r="B306" s="248" t="s">
        <v>129</v>
      </c>
      <c r="C306" s="17" t="s">
        <v>3</v>
      </c>
      <c r="D306" s="8"/>
      <c r="E306" s="111"/>
      <c r="F306" s="157"/>
      <c r="G306" s="22"/>
      <c r="H306" s="111"/>
      <c r="I306" s="127"/>
      <c r="J306" s="111"/>
      <c r="K306" s="127"/>
      <c r="L306" s="60"/>
    </row>
    <row r="307" spans="1:12" x14ac:dyDescent="0.4">
      <c r="A307" s="246"/>
      <c r="B307" s="250"/>
      <c r="C307" s="51" t="s">
        <v>0</v>
      </c>
      <c r="D307" s="6"/>
      <c r="E307" s="114"/>
      <c r="F307" s="114"/>
      <c r="G307" s="11"/>
      <c r="H307" s="114"/>
      <c r="I307" s="118"/>
      <c r="J307" s="118"/>
      <c r="K307" s="118"/>
      <c r="L307" s="138"/>
    </row>
    <row r="308" spans="1:12" ht="15" thickBot="1" x14ac:dyDescent="0.45">
      <c r="A308" s="246"/>
      <c r="B308" s="250"/>
      <c r="C308" s="16" t="s">
        <v>4</v>
      </c>
      <c r="D308" s="54"/>
      <c r="E308" s="34"/>
      <c r="F308" s="34"/>
      <c r="G308" s="56"/>
      <c r="H308" s="34"/>
      <c r="I308" s="130"/>
      <c r="J308" s="34"/>
      <c r="K308" s="130"/>
      <c r="L308" s="4"/>
    </row>
    <row r="309" spans="1:12" x14ac:dyDescent="0.4">
      <c r="A309" s="246"/>
      <c r="B309" s="247" t="s">
        <v>130</v>
      </c>
      <c r="C309" s="50" t="s">
        <v>5</v>
      </c>
      <c r="D309" s="65"/>
      <c r="E309" s="158"/>
      <c r="F309" s="67"/>
      <c r="G309" s="120"/>
      <c r="H309" s="111"/>
      <c r="I309" s="111"/>
      <c r="J309" s="67"/>
      <c r="K309" s="111"/>
      <c r="L309" s="2"/>
    </row>
    <row r="310" spans="1:12" x14ac:dyDescent="0.4">
      <c r="A310" s="246"/>
      <c r="B310" s="250"/>
      <c r="C310" s="51" t="s">
        <v>0</v>
      </c>
      <c r="D310" s="11"/>
      <c r="E310" s="159"/>
      <c r="F310" s="68"/>
      <c r="G310" s="122"/>
      <c r="H310" s="114"/>
      <c r="I310" s="118"/>
      <c r="J310" s="68"/>
      <c r="K310" s="118"/>
      <c r="L310" s="75"/>
    </row>
    <row r="311" spans="1:12" ht="15" thickBot="1" x14ac:dyDescent="0.45">
      <c r="A311" s="246"/>
      <c r="B311" s="251"/>
      <c r="C311" s="16" t="s">
        <v>4</v>
      </c>
      <c r="D311" s="229"/>
      <c r="E311" s="235"/>
      <c r="F311" s="232"/>
      <c r="G311" s="233"/>
      <c r="H311" s="234"/>
      <c r="I311" s="73"/>
      <c r="J311" s="71"/>
      <c r="K311" s="73"/>
      <c r="L311" s="76"/>
    </row>
    <row r="312" spans="1:12" x14ac:dyDescent="0.4">
      <c r="A312" s="246"/>
      <c r="B312" s="267" t="s">
        <v>131</v>
      </c>
      <c r="C312" s="237" t="s">
        <v>5</v>
      </c>
      <c r="D312" s="10"/>
      <c r="E312" s="10"/>
      <c r="F312" s="111"/>
      <c r="G312" s="111"/>
      <c r="H312" s="111"/>
      <c r="I312" s="231"/>
      <c r="J312" s="146"/>
      <c r="K312" s="157"/>
      <c r="L312" s="2"/>
    </row>
    <row r="313" spans="1:12" x14ac:dyDescent="0.4">
      <c r="A313" s="246"/>
      <c r="B313" s="268"/>
      <c r="C313" s="238" t="s">
        <v>0</v>
      </c>
      <c r="D313" s="11"/>
      <c r="E313" s="11"/>
      <c r="F313" s="114"/>
      <c r="G313" s="114"/>
      <c r="H313" s="114"/>
      <c r="I313" s="117"/>
      <c r="J313" s="147"/>
      <c r="K313" s="114"/>
      <c r="L313" s="75"/>
    </row>
    <row r="314" spans="1:12" ht="15" thickBot="1" x14ac:dyDescent="0.45">
      <c r="A314" s="258"/>
      <c r="B314" s="269"/>
      <c r="C314" s="239" t="s">
        <v>4</v>
      </c>
      <c r="D314" s="12"/>
      <c r="E314" s="12"/>
      <c r="F314" s="34"/>
      <c r="G314" s="12"/>
      <c r="H314" s="34"/>
      <c r="I314" s="20"/>
      <c r="J314" s="20"/>
      <c r="K314" s="34"/>
      <c r="L314" s="4"/>
    </row>
    <row r="315" spans="1:12" x14ac:dyDescent="0.4">
      <c r="A315" s="246" t="s">
        <v>132</v>
      </c>
      <c r="B315" s="255"/>
      <c r="C315" s="236" t="s">
        <v>5</v>
      </c>
      <c r="D315" s="230">
        <f t="shared" ref="D315:L315" si="56">D300+D303+D306+D309+D312</f>
        <v>7246</v>
      </c>
      <c r="E315" s="230">
        <f t="shared" ref="E315" si="57">E300+E303+E306+E309+E312</f>
        <v>1071</v>
      </c>
      <c r="F315" s="230">
        <f t="shared" si="56"/>
        <v>4424</v>
      </c>
      <c r="G315" s="230">
        <f t="shared" si="56"/>
        <v>3067</v>
      </c>
      <c r="H315" s="230">
        <f t="shared" si="56"/>
        <v>80</v>
      </c>
      <c r="I315" s="42">
        <f t="shared" si="56"/>
        <v>1068</v>
      </c>
      <c r="J315" s="42">
        <f t="shared" si="56"/>
        <v>1095</v>
      </c>
      <c r="K315" s="42">
        <f t="shared" si="56"/>
        <v>789</v>
      </c>
      <c r="L315" s="42">
        <f t="shared" si="56"/>
        <v>18840</v>
      </c>
    </row>
    <row r="316" spans="1:12" x14ac:dyDescent="0.4">
      <c r="A316" s="246"/>
      <c r="B316" s="255"/>
      <c r="C316" s="43" t="s">
        <v>0</v>
      </c>
      <c r="D316" s="44">
        <f t="shared" ref="D316:L316" si="58">D301+D304+D307+D310+D313</f>
        <v>4170</v>
      </c>
      <c r="E316" s="44">
        <f t="shared" ref="E316" si="59">E301+E304+E307+E310+E313</f>
        <v>668</v>
      </c>
      <c r="F316" s="44">
        <f t="shared" si="58"/>
        <v>2357</v>
      </c>
      <c r="G316" s="44">
        <f t="shared" si="58"/>
        <v>2506</v>
      </c>
      <c r="H316" s="44">
        <f t="shared" si="58"/>
        <v>31</v>
      </c>
      <c r="I316" s="44">
        <f t="shared" si="58"/>
        <v>735</v>
      </c>
      <c r="J316" s="44">
        <f t="shared" si="58"/>
        <v>423</v>
      </c>
      <c r="K316" s="44">
        <f t="shared" si="58"/>
        <v>449</v>
      </c>
      <c r="L316" s="44">
        <f t="shared" si="58"/>
        <v>11339</v>
      </c>
    </row>
    <row r="317" spans="1:12" ht="15" thickBot="1" x14ac:dyDescent="0.45">
      <c r="A317" s="256"/>
      <c r="B317" s="257"/>
      <c r="C317" s="45" t="s">
        <v>4</v>
      </c>
      <c r="D317" s="46">
        <f t="shared" ref="D317:L317" si="60">D316/D315</f>
        <v>0.57548992547612476</v>
      </c>
      <c r="E317" s="46">
        <f t="shared" ref="E317" si="61">E316/E315</f>
        <v>0.62371615312791784</v>
      </c>
      <c r="F317" s="46">
        <f t="shared" si="60"/>
        <v>0.53277576853526221</v>
      </c>
      <c r="G317" s="46">
        <f t="shared" si="60"/>
        <v>0.81708509944571239</v>
      </c>
      <c r="H317" s="46">
        <f t="shared" si="60"/>
        <v>0.38750000000000001</v>
      </c>
      <c r="I317" s="46">
        <f t="shared" si="60"/>
        <v>0.6882022471910112</v>
      </c>
      <c r="J317" s="46">
        <f t="shared" si="60"/>
        <v>0.38630136986301372</v>
      </c>
      <c r="K317" s="46">
        <f t="shared" si="60"/>
        <v>0.56907477820025354</v>
      </c>
      <c r="L317" s="46">
        <f t="shared" si="60"/>
        <v>0.60185774946921444</v>
      </c>
    </row>
  </sheetData>
  <mergeCells count="127"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자료(25년4월7일주)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2025-04-22T06:16:21Z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