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60D87CEE-DEC3-4A00-A18B-A0DBC888F0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5월7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6" i="10" l="1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7" i="10"/>
  <c r="L326" i="10"/>
  <c r="L324" i="10"/>
  <c r="L323" i="10"/>
  <c r="L321" i="10"/>
  <c r="L320" i="10"/>
  <c r="L313" i="10"/>
  <c r="L312" i="10"/>
  <c r="H314" i="10"/>
  <c r="L310" i="10"/>
  <c r="L309" i="10"/>
  <c r="L307" i="10"/>
  <c r="L306" i="10"/>
  <c r="L311" i="10" l="1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<sst xmlns="http://schemas.openxmlformats.org/spreadsheetml/2006/main" count="610" uniqueCount="140">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</sst>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41" fontId="3" fillId="7" borderId="61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41" fontId="5" fillId="7" borderId="13" xfId="2" applyFont="1" applyFill="1" applyBorder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41" fontId="3" fillId="7" borderId="71" xfId="2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5" fillId="7" borderId="24" xfId="2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41" fontId="3" fillId="7" borderId="68" xfId="2" applyFont="1" applyFill="1" applyBorder="1">
      <alignment vertical="center"/>
    </xf>
    <xf numFmtId="3" fontId="10" fillId="7" borderId="46" xfId="0" applyNumberFormat="1" applyFont="1" applyFill="1" applyBorder="1" applyAlignment="1">
      <alignment horizontal="right" vertical="center" wrapText="1"/>
    </xf>
    <xf numFmtId="41" fontId="3" fillId="7" borderId="19" xfId="2" applyFont="1" applyFill="1" applyBorder="1" applyAlignment="1">
      <alignment vertical="center" wrapText="1"/>
    </xf>
    <xf numFmtId="41" fontId="3" fillId="7" borderId="15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69" xfId="2" applyFont="1" applyFill="1" applyBorder="1">
      <alignment vertical="center"/>
    </xf>
    <xf numFmtId="41" fontId="11" fillId="7" borderId="24" xfId="2" applyFont="1" applyFill="1" applyBorder="1" applyAlignment="1">
      <alignment horizontal="right" vertical="center" wrapText="1"/>
    </xf>
    <xf numFmtId="41" fontId="5" fillId="7" borderId="15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70" xfId="1" applyFont="1" applyFill="1" applyBorder="1">
      <alignment vertical="center"/>
    </xf>
    <xf numFmtId="9" fontId="10" fillId="7" borderId="60" xfId="0" applyNumberFormat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7"/>
  <sheetViews>
    <sheetView tabSelected="1" topLeftCell="A317" workbookViewId="0">
      <selection activeCell="E341" sqref="E341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79" t="s">
        <v>11</v>
      </c>
      <c r="B1" s="280"/>
      <c r="C1" s="280"/>
      <c r="D1" s="281" t="s">
        <v>18</v>
      </c>
      <c r="E1" s="282"/>
      <c r="F1" s="282"/>
      <c r="G1" s="282"/>
      <c r="H1" s="282"/>
      <c r="I1" s="282"/>
      <c r="J1" s="282"/>
      <c r="K1" s="283"/>
      <c r="L1" s="36" t="s">
        <v>16</v>
      </c>
    </row>
    <row r="2" spans="1:12" ht="35.4" customHeight="1" thickBot="1" x14ac:dyDescent="0.45">
      <c r="A2" s="263" t="s">
        <v>9</v>
      </c>
      <c r="B2" s="264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76" t="s">
        <v>19</v>
      </c>
      <c r="B3" s="267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77"/>
      <c r="B4" s="270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77"/>
      <c r="B5" s="271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77"/>
      <c r="B6" s="268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77"/>
      <c r="B7" s="270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77"/>
      <c r="B8" s="270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77"/>
      <c r="B9" s="267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77"/>
      <c r="B10" s="270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77"/>
      <c r="B11" s="271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77"/>
      <c r="B12" s="267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77"/>
      <c r="B13" s="270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77"/>
      <c r="B14" s="271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77"/>
      <c r="B15" s="267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77"/>
      <c r="B16" s="270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78"/>
      <c r="B17" s="271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66" t="s">
        <v>15</v>
      </c>
      <c r="B18" s="272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66"/>
      <c r="B19" s="272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73"/>
      <c r="B20" s="274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63" t="s">
        <v>9</v>
      </c>
      <c r="B22" s="264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76" t="s">
        <v>31</v>
      </c>
      <c r="B23" s="267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77"/>
      <c r="B24" s="270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77"/>
      <c r="B25" s="271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77"/>
      <c r="B26" s="268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77"/>
      <c r="B27" s="270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77"/>
      <c r="B28" s="270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77"/>
      <c r="B29" s="267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77"/>
      <c r="B30" s="270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77"/>
      <c r="B31" s="271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77"/>
      <c r="B32" s="267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77"/>
      <c r="B33" s="270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77"/>
      <c r="B34" s="271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77"/>
      <c r="B35" s="267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77"/>
      <c r="B36" s="270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78"/>
      <c r="B37" s="271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66" t="s">
        <v>30</v>
      </c>
      <c r="B38" s="272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66"/>
      <c r="B39" s="272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73"/>
      <c r="B40" s="274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63" t="s">
        <v>9</v>
      </c>
      <c r="B42" s="264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66"/>
      <c r="B43" s="268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66"/>
      <c r="B44" s="270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66"/>
      <c r="B45" s="271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66"/>
      <c r="B46" s="268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66"/>
      <c r="B47" s="270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66"/>
      <c r="B48" s="270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66"/>
      <c r="B49" s="267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66"/>
      <c r="B50" s="270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66"/>
      <c r="B51" s="271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66"/>
      <c r="B52" s="267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66"/>
      <c r="B53" s="270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75"/>
      <c r="B54" s="271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66" t="s">
        <v>36</v>
      </c>
      <c r="B55" s="272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66"/>
      <c r="B56" s="272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73"/>
      <c r="B57" s="274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63" t="s">
        <v>9</v>
      </c>
      <c r="B59" s="264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65" t="s">
        <v>37</v>
      </c>
      <c r="B60" s="267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66"/>
      <c r="B61" s="270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66"/>
      <c r="B62" s="271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66"/>
      <c r="B63" s="267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66"/>
      <c r="B64" s="270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66"/>
      <c r="B65" s="271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66"/>
      <c r="B66" s="268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66"/>
      <c r="B67" s="270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66"/>
      <c r="B68" s="270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66"/>
      <c r="B69" s="267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66"/>
      <c r="B70" s="270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66"/>
      <c r="B71" s="271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66"/>
      <c r="B72" s="267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66"/>
      <c r="B73" s="270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75"/>
      <c r="B74" s="271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66" t="s">
        <v>38</v>
      </c>
      <c r="B75" s="272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66"/>
      <c r="B76" s="272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73"/>
      <c r="B77" s="274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63" t="s">
        <v>9</v>
      </c>
      <c r="B79" s="264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65" t="s">
        <v>44</v>
      </c>
      <c r="B80" s="267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66"/>
      <c r="B81" s="270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66"/>
      <c r="B82" s="271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66"/>
      <c r="B83" s="267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66"/>
      <c r="B84" s="270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66"/>
      <c r="B85" s="271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66"/>
      <c r="B86" s="268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66"/>
      <c r="B87" s="270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66"/>
      <c r="B88" s="270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66"/>
      <c r="B89" s="267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66"/>
      <c r="B90" s="270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66"/>
      <c r="B91" s="271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66"/>
      <c r="B92" s="267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66"/>
      <c r="B93" s="270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75"/>
      <c r="B94" s="271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66" t="s">
        <v>45</v>
      </c>
      <c r="B95" s="272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66"/>
      <c r="B96" s="272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73"/>
      <c r="B97" s="274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63" t="s">
        <v>9</v>
      </c>
      <c r="B99" s="264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65" t="s">
        <v>51</v>
      </c>
      <c r="B100" s="267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66"/>
      <c r="B101" s="270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66"/>
      <c r="B102" s="271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66"/>
      <c r="B103" s="267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66"/>
      <c r="B104" s="270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66"/>
      <c r="B105" s="271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66"/>
      <c r="B106" s="268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66"/>
      <c r="B107" s="270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66"/>
      <c r="B108" s="270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66"/>
      <c r="B109" s="267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66"/>
      <c r="B110" s="270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66"/>
      <c r="B111" s="271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66" t="s">
        <v>56</v>
      </c>
      <c r="B112" s="272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66"/>
      <c r="B113" s="272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73"/>
      <c r="B114" s="274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63" t="s">
        <v>9</v>
      </c>
      <c r="B116" s="264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65" t="s">
        <v>57</v>
      </c>
      <c r="B117" s="267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66"/>
      <c r="B118" s="270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66"/>
      <c r="B119" s="271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66"/>
      <c r="B120" s="267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66"/>
      <c r="B121" s="270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66"/>
      <c r="B122" s="271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66"/>
      <c r="B123" s="268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66"/>
      <c r="B124" s="270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66"/>
      <c r="B125" s="270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66"/>
      <c r="B126" s="267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66"/>
      <c r="B127" s="270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66"/>
      <c r="B128" s="271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66"/>
      <c r="B129" s="267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66"/>
      <c r="B130" s="270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75"/>
      <c r="B131" s="271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66" t="s">
        <v>58</v>
      </c>
      <c r="B132" s="272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66"/>
      <c r="B133" s="272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73"/>
      <c r="B134" s="274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63" t="s">
        <v>9</v>
      </c>
      <c r="B136" s="264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65" t="s">
        <v>63</v>
      </c>
      <c r="B137" s="267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66"/>
      <c r="B138" s="270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66"/>
      <c r="B139" s="271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66"/>
      <c r="B140" s="267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66"/>
      <c r="B141" s="270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66"/>
      <c r="B142" s="271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66"/>
      <c r="B143" s="268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66"/>
      <c r="B144" s="270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66"/>
      <c r="B145" s="270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66"/>
      <c r="B146" s="267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66"/>
      <c r="B147" s="270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66"/>
      <c r="B148" s="271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66"/>
      <c r="B149" s="267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66"/>
      <c r="B150" s="270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75"/>
      <c r="B151" s="271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66" t="s">
        <v>64</v>
      </c>
      <c r="B152" s="272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66"/>
      <c r="B153" s="272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73"/>
      <c r="B154" s="274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63" t="s">
        <v>9</v>
      </c>
      <c r="B156" s="264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65" t="s">
        <v>71</v>
      </c>
      <c r="B157" s="267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66"/>
      <c r="B158" s="270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66"/>
      <c r="B159" s="271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66"/>
      <c r="B160" s="267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66"/>
      <c r="B161" s="270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66"/>
      <c r="B162" s="271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66"/>
      <c r="B163" s="268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66"/>
      <c r="B164" s="270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66"/>
      <c r="B165" s="270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66"/>
      <c r="B166" s="267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66"/>
      <c r="B167" s="270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66"/>
      <c r="B168" s="271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66"/>
      <c r="B169" s="267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66"/>
      <c r="B170" s="270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75"/>
      <c r="B171" s="271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66" t="s">
        <v>72</v>
      </c>
      <c r="B172" s="272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66"/>
      <c r="B173" s="272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73"/>
      <c r="B174" s="274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63" t="s">
        <v>9</v>
      </c>
      <c r="B176" s="264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65" t="s">
        <v>78</v>
      </c>
      <c r="B177" s="267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66"/>
      <c r="B178" s="270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66"/>
      <c r="B179" s="271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66"/>
      <c r="B180" s="267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66"/>
      <c r="B181" s="270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66"/>
      <c r="B182" s="271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66"/>
      <c r="B183" s="268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66"/>
      <c r="B184" s="270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66"/>
      <c r="B185" s="270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66"/>
      <c r="B186" s="267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66"/>
      <c r="B187" s="270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66"/>
      <c r="B188" s="271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66"/>
      <c r="B189" s="267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66"/>
      <c r="B190" s="270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75"/>
      <c r="B191" s="271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66" t="s">
        <v>84</v>
      </c>
      <c r="B192" s="272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66"/>
      <c r="B193" s="272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73"/>
      <c r="B194" s="274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63" t="s">
        <v>9</v>
      </c>
      <c r="B196" s="264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65" t="s">
        <v>85</v>
      </c>
      <c r="B197" s="267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66"/>
      <c r="B198" s="268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66"/>
      <c r="B199" s="269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66"/>
      <c r="B200" s="267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66"/>
      <c r="B201" s="270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66"/>
      <c r="B202" s="271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66"/>
      <c r="B203" s="268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66"/>
      <c r="B204" s="270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66"/>
      <c r="B205" s="270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66"/>
      <c r="B206" s="267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66"/>
      <c r="B207" s="270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66"/>
      <c r="B208" s="271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66"/>
      <c r="B209" s="267" t="s">
        <v>91</v>
      </c>
      <c r="C209" s="50" t="s">
        <v>5</v>
      </c>
      <c r="D209" s="210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66"/>
      <c r="B210" s="270"/>
      <c r="C210" s="51" t="s">
        <v>0</v>
      </c>
      <c r="D210" s="209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75"/>
      <c r="B211" s="271"/>
      <c r="C211" s="52" t="s">
        <v>4</v>
      </c>
      <c r="D211" s="211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66" t="s">
        <v>86</v>
      </c>
      <c r="B212" s="272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66"/>
      <c r="B213" s="272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73"/>
      <c r="B214" s="274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63" t="s">
        <v>9</v>
      </c>
      <c r="B216" s="264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65" t="s">
        <v>92</v>
      </c>
      <c r="B217" s="267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66"/>
      <c r="B218" s="268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66"/>
      <c r="B219" s="269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66"/>
      <c r="B220" s="267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66"/>
      <c r="B221" s="270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66"/>
      <c r="B222" s="271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66"/>
      <c r="B223" s="268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66"/>
      <c r="B224" s="270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66"/>
      <c r="B225" s="270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66"/>
      <c r="B226" s="267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66"/>
      <c r="B227" s="270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66"/>
      <c r="B228" s="271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66"/>
      <c r="B229" s="267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66"/>
      <c r="B230" s="270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75"/>
      <c r="B231" s="271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66" t="s">
        <v>93</v>
      </c>
      <c r="B232" s="272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66"/>
      <c r="B233" s="272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73"/>
      <c r="B234" s="274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63" t="s">
        <v>9</v>
      </c>
      <c r="B236" s="264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65" t="s">
        <v>99</v>
      </c>
      <c r="B237" s="267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66"/>
      <c r="B238" s="268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66"/>
      <c r="B239" s="269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66"/>
      <c r="B240" s="267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66"/>
      <c r="B241" s="270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66"/>
      <c r="B242" s="271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66"/>
      <c r="B243" s="268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66"/>
      <c r="B244" s="270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66"/>
      <c r="B245" s="270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66"/>
      <c r="B246" s="267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66"/>
      <c r="B247" s="270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66"/>
      <c r="B248" s="271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66"/>
      <c r="B249" s="267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66"/>
      <c r="B250" s="270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75"/>
      <c r="B251" s="271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66" t="s">
        <v>104</v>
      </c>
      <c r="B252" s="272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66"/>
      <c r="B253" s="272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73"/>
      <c r="B254" s="274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63" t="s">
        <v>9</v>
      </c>
      <c r="B256" s="264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65" t="s">
        <v>107</v>
      </c>
      <c r="B257" s="267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66"/>
      <c r="B258" s="268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66"/>
      <c r="B259" s="269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66"/>
      <c r="B260" s="267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66"/>
      <c r="B261" s="270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66"/>
      <c r="B262" s="271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66"/>
      <c r="B263" s="268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66"/>
      <c r="B264" s="270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66"/>
      <c r="B265" s="270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66"/>
      <c r="B266" s="267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66"/>
      <c r="B267" s="270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66"/>
      <c r="B268" s="271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66" t="s">
        <v>112</v>
      </c>
      <c r="B269" s="272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66"/>
      <c r="B270" s="272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73"/>
      <c r="B271" s="274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63" t="s">
        <v>9</v>
      </c>
      <c r="B274" s="264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65" t="s">
        <v>113</v>
      </c>
      <c r="B275" s="267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66"/>
      <c r="B276" s="268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66"/>
      <c r="B277" s="269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66"/>
      <c r="B278" s="267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66"/>
      <c r="B279" s="270"/>
      <c r="C279" s="51" t="s">
        <v>0</v>
      </c>
      <c r="D279" s="11">
        <v>2264</v>
      </c>
      <c r="E279" s="125">
        <v>616</v>
      </c>
      <c r="F279" s="217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66"/>
      <c r="B280" s="271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66"/>
      <c r="B281" s="268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66"/>
      <c r="B282" s="270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66"/>
      <c r="B283" s="270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66"/>
      <c r="B284" s="267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66"/>
      <c r="B285" s="270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66"/>
      <c r="B286" s="271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66"/>
      <c r="B287" s="267" t="s">
        <v>119</v>
      </c>
      <c r="C287" s="50" t="s">
        <v>5</v>
      </c>
      <c r="D287" s="218"/>
      <c r="E287" s="5">
        <v>905</v>
      </c>
      <c r="F287" s="219"/>
      <c r="G287" s="219"/>
      <c r="H287" s="219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66"/>
      <c r="B288" s="270"/>
      <c r="C288" s="51" t="s">
        <v>0</v>
      </c>
      <c r="D288" s="220"/>
      <c r="E288" s="6">
        <v>559</v>
      </c>
      <c r="F288" s="221"/>
      <c r="G288" s="221"/>
      <c r="H288" s="221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75"/>
      <c r="B289" s="271"/>
      <c r="C289" s="52" t="s">
        <v>4</v>
      </c>
      <c r="D289" s="222"/>
      <c r="E289" s="7">
        <v>0.62</v>
      </c>
      <c r="F289" s="223"/>
      <c r="G289" s="222"/>
      <c r="H289" s="223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66" t="s">
        <v>114</v>
      </c>
      <c r="B290" s="272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66"/>
      <c r="B291" s="272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73"/>
      <c r="B292" s="274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2" t="s">
        <v>121</v>
      </c>
      <c r="F295" s="213" t="s">
        <v>0</v>
      </c>
      <c r="G295" s="213" t="s">
        <v>120</v>
      </c>
      <c r="H295" s="213" t="s">
        <v>122</v>
      </c>
    </row>
    <row r="296" spans="1:12" ht="16.2" hidden="1" thickBot="1" x14ac:dyDescent="0.45">
      <c r="E296" s="214" t="s">
        <v>123</v>
      </c>
      <c r="F296" s="215" t="s">
        <v>124</v>
      </c>
      <c r="G296" s="216">
        <v>0.67500000000000004</v>
      </c>
      <c r="H296" s="215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63" t="s">
        <v>9</v>
      </c>
      <c r="B299" s="264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65" t="s">
        <v>126</v>
      </c>
      <c r="B300" s="267" t="s">
        <v>127</v>
      </c>
      <c r="C300" s="17" t="s">
        <v>3</v>
      </c>
      <c r="D300" s="148">
        <v>3547</v>
      </c>
      <c r="E300" s="218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1">
        <v>332</v>
      </c>
      <c r="L300" s="106">
        <f>SUM(D300:K300)</f>
        <v>8701</v>
      </c>
    </row>
    <row r="301" spans="1:12" x14ac:dyDescent="0.4">
      <c r="A301" s="266"/>
      <c r="B301" s="268"/>
      <c r="C301" s="51" t="s">
        <v>0</v>
      </c>
      <c r="D301" s="107">
        <v>2051</v>
      </c>
      <c r="E301" s="220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2">
        <v>187</v>
      </c>
      <c r="L301" s="233">
        <f>SUM(D301:K301)</f>
        <v>5166</v>
      </c>
    </row>
    <row r="302" spans="1:12" ht="15" thickBot="1" x14ac:dyDescent="0.45">
      <c r="A302" s="266"/>
      <c r="B302" s="269"/>
      <c r="C302" s="52" t="s">
        <v>4</v>
      </c>
      <c r="D302" s="73">
        <v>0.57799999999999996</v>
      </c>
      <c r="E302" s="222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66"/>
      <c r="B303" s="267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66"/>
      <c r="B304" s="270"/>
      <c r="C304" s="51" t="s">
        <v>0</v>
      </c>
      <c r="D304" s="11">
        <v>2119</v>
      </c>
      <c r="E304" s="125">
        <v>668</v>
      </c>
      <c r="F304" s="217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3">
        <f>SUM(D304:K304)</f>
        <v>6173</v>
      </c>
    </row>
    <row r="305" spans="1:12" ht="15" thickBot="1" x14ac:dyDescent="0.45">
      <c r="A305" s="266"/>
      <c r="B305" s="271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66"/>
      <c r="B306" s="268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66"/>
      <c r="B307" s="270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3">
        <f>SUM(D307:K307)</f>
        <v>6145</v>
      </c>
    </row>
    <row r="308" spans="1:12" ht="15" thickBot="1" x14ac:dyDescent="0.45">
      <c r="A308" s="266"/>
      <c r="B308" s="270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66"/>
      <c r="B309" s="267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66"/>
      <c r="B310" s="270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66"/>
      <c r="B311" s="271"/>
      <c r="C311" s="16" t="s">
        <v>4</v>
      </c>
      <c r="D311" s="224">
        <v>0.57999999999999996</v>
      </c>
      <c r="E311" s="229">
        <v>0.60599999999999998</v>
      </c>
      <c r="F311" s="226">
        <v>0.54920000000000002</v>
      </c>
      <c r="G311" s="227">
        <v>0.81299999999999994</v>
      </c>
      <c r="H311" s="228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66"/>
      <c r="B312" s="290" t="s">
        <v>131</v>
      </c>
      <c r="C312" s="237" t="s">
        <v>5</v>
      </c>
      <c r="D312" s="235">
        <v>1026</v>
      </c>
      <c r="E312" s="235">
        <v>1104</v>
      </c>
      <c r="F312" s="152">
        <v>1962</v>
      </c>
      <c r="G312" s="152">
        <v>463</v>
      </c>
      <c r="H312" s="152">
        <v>36</v>
      </c>
      <c r="I312" s="238">
        <v>314</v>
      </c>
      <c r="J312" s="178">
        <v>535</v>
      </c>
      <c r="K312" s="234">
        <v>261</v>
      </c>
      <c r="L312" s="235">
        <f>SUM(D312:K312)</f>
        <v>5701</v>
      </c>
    </row>
    <row r="313" spans="1:12" x14ac:dyDescent="0.4">
      <c r="A313" s="266"/>
      <c r="B313" s="291"/>
      <c r="C313" s="239" t="s">
        <v>0</v>
      </c>
      <c r="D313" s="207">
        <v>587</v>
      </c>
      <c r="E313" s="207">
        <v>613</v>
      </c>
      <c r="F313" s="208">
        <v>825</v>
      </c>
      <c r="G313" s="208">
        <v>415</v>
      </c>
      <c r="H313" s="208">
        <v>19</v>
      </c>
      <c r="I313" s="240">
        <v>219</v>
      </c>
      <c r="J313" s="179">
        <v>241</v>
      </c>
      <c r="K313" s="208">
        <v>113</v>
      </c>
      <c r="L313" s="236">
        <f>SUM(D313:K313)</f>
        <v>3032</v>
      </c>
    </row>
    <row r="314" spans="1:12" ht="15" thickBot="1" x14ac:dyDescent="0.45">
      <c r="A314" s="275"/>
      <c r="B314" s="292"/>
      <c r="C314" s="241" t="s">
        <v>4</v>
      </c>
      <c r="D314" s="242">
        <v>0.57199999999999995</v>
      </c>
      <c r="E314" s="242">
        <v>0.55500000000000005</v>
      </c>
      <c r="F314" s="161">
        <v>0.4204</v>
      </c>
      <c r="G314" s="242">
        <v>0.89600000000000002</v>
      </c>
      <c r="H314" s="161">
        <f>H313/H312</f>
        <v>0.52777777777777779</v>
      </c>
      <c r="I314" s="180">
        <v>0.69699999999999995</v>
      </c>
      <c r="J314" s="180">
        <v>0.45</v>
      </c>
      <c r="K314" s="161">
        <v>0.43</v>
      </c>
      <c r="L314" s="242">
        <f>L313/L312</f>
        <v>0.53183651990878789</v>
      </c>
    </row>
    <row r="315" spans="1:12" x14ac:dyDescent="0.4">
      <c r="A315" s="266" t="s">
        <v>132</v>
      </c>
      <c r="B315" s="272"/>
      <c r="C315" s="230" t="s">
        <v>5</v>
      </c>
      <c r="D315" s="225">
        <f t="shared" ref="D315:L315" si="56">D300+D303+D306+D309+D312</f>
        <v>15536</v>
      </c>
      <c r="E315" s="225">
        <f t="shared" ref="E315" si="57">E300+E303+E306+E309+E312</f>
        <v>4253</v>
      </c>
      <c r="F315" s="225">
        <f t="shared" si="56"/>
        <v>10762</v>
      </c>
      <c r="G315" s="225">
        <f t="shared" si="56"/>
        <v>6318</v>
      </c>
      <c r="H315" s="225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66"/>
      <c r="B316" s="272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73"/>
      <c r="B317" s="274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63" t="s">
        <v>9</v>
      </c>
      <c r="B319" s="264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65" t="s">
        <v>133</v>
      </c>
      <c r="B320" s="267" t="s">
        <v>135</v>
      </c>
      <c r="C320" s="17" t="s">
        <v>3</v>
      </c>
      <c r="D320" s="148">
        <v>2164</v>
      </c>
      <c r="E320" s="218"/>
      <c r="F320" s="218"/>
      <c r="G320" s="148">
        <v>478</v>
      </c>
      <c r="H320" s="218"/>
      <c r="I320" s="148">
        <v>104</v>
      </c>
      <c r="J320" s="202">
        <v>142</v>
      </c>
      <c r="K320" s="218"/>
      <c r="L320" s="106">
        <f>SUM(D320:K320)</f>
        <v>2888</v>
      </c>
    </row>
    <row r="321" spans="1:12" x14ac:dyDescent="0.4">
      <c r="A321" s="266"/>
      <c r="B321" s="268"/>
      <c r="C321" s="51" t="s">
        <v>0</v>
      </c>
      <c r="D321" s="107">
        <v>1242</v>
      </c>
      <c r="E321" s="220"/>
      <c r="F321" s="220"/>
      <c r="G321" s="107">
        <v>376</v>
      </c>
      <c r="H321" s="220"/>
      <c r="I321" s="107">
        <v>64</v>
      </c>
      <c r="J321" s="108">
        <v>44</v>
      </c>
      <c r="K321" s="220"/>
      <c r="L321" s="233">
        <f>SUM(D321:K321)</f>
        <v>1726</v>
      </c>
    </row>
    <row r="322" spans="1:12" ht="15" thickBot="1" x14ac:dyDescent="0.45">
      <c r="A322" s="266"/>
      <c r="B322" s="269"/>
      <c r="C322" s="52" t="s">
        <v>4</v>
      </c>
      <c r="D322" s="73">
        <v>0.57399999999999995</v>
      </c>
      <c r="E322" s="222"/>
      <c r="F322" s="222"/>
      <c r="G322" s="73">
        <v>0.78700000000000003</v>
      </c>
      <c r="H322" s="222"/>
      <c r="I322" s="73">
        <v>0.61499999999999999</v>
      </c>
      <c r="J322" s="73">
        <v>0.3</v>
      </c>
      <c r="K322" s="222"/>
      <c r="L322" s="101">
        <f>L321/L320</f>
        <v>0.5976454293628809</v>
      </c>
    </row>
    <row r="323" spans="1:12" x14ac:dyDescent="0.4">
      <c r="A323" s="266"/>
      <c r="B323" s="284" t="s">
        <v>136</v>
      </c>
      <c r="C323" s="247" t="s">
        <v>3</v>
      </c>
      <c r="D323" s="248">
        <v>2369</v>
      </c>
      <c r="E323" s="249"/>
      <c r="F323" s="250">
        <v>2173</v>
      </c>
      <c r="G323" s="235">
        <v>1054</v>
      </c>
      <c r="H323" s="249"/>
      <c r="I323" s="251">
        <v>93</v>
      </c>
      <c r="J323" s="192">
        <v>425</v>
      </c>
      <c r="K323" s="252">
        <v>252</v>
      </c>
      <c r="L323" s="253">
        <f>SUM(D323:K323)</f>
        <v>6366</v>
      </c>
    </row>
    <row r="324" spans="1:12" x14ac:dyDescent="0.4">
      <c r="A324" s="266"/>
      <c r="B324" s="285"/>
      <c r="C324" s="254" t="s">
        <v>0</v>
      </c>
      <c r="D324" s="207">
        <v>1425</v>
      </c>
      <c r="E324" s="255"/>
      <c r="F324" s="256">
        <v>1106</v>
      </c>
      <c r="G324" s="207">
        <v>864</v>
      </c>
      <c r="H324" s="255"/>
      <c r="I324" s="208">
        <v>61</v>
      </c>
      <c r="J324" s="193">
        <v>140</v>
      </c>
      <c r="K324" s="257">
        <v>93</v>
      </c>
      <c r="L324" s="258">
        <f>SUM(D324:K324)</f>
        <v>3689</v>
      </c>
    </row>
    <row r="325" spans="1:12" ht="15" thickBot="1" x14ac:dyDescent="0.45">
      <c r="A325" s="266"/>
      <c r="B325" s="286"/>
      <c r="C325" s="259" t="s">
        <v>4</v>
      </c>
      <c r="D325" s="242">
        <v>0.60199999999999998</v>
      </c>
      <c r="E325" s="260"/>
      <c r="F325" s="261">
        <v>0.50890000000000002</v>
      </c>
      <c r="G325" s="242">
        <v>0.82</v>
      </c>
      <c r="H325" s="260"/>
      <c r="I325" s="161">
        <v>0.65600000000000003</v>
      </c>
      <c r="J325" s="194">
        <v>0.32</v>
      </c>
      <c r="K325" s="161">
        <v>0.37</v>
      </c>
      <c r="L325" s="262">
        <f>L324/L323</f>
        <v>0.5794847628023877</v>
      </c>
    </row>
    <row r="326" spans="1:12" x14ac:dyDescent="0.4">
      <c r="A326" s="266"/>
      <c r="B326" s="268" t="s">
        <v>137</v>
      </c>
      <c r="C326" s="17" t="s">
        <v>3</v>
      </c>
      <c r="D326" s="8"/>
      <c r="E326" s="111"/>
      <c r="F326" s="157"/>
      <c r="G326" s="22"/>
      <c r="H326" s="111"/>
      <c r="I326" s="127"/>
      <c r="J326" s="111"/>
      <c r="K326" s="127"/>
      <c r="L326" s="106">
        <f>SUM(D326:K326)</f>
        <v>0</v>
      </c>
    </row>
    <row r="327" spans="1:12" x14ac:dyDescent="0.4">
      <c r="A327" s="266"/>
      <c r="B327" s="270"/>
      <c r="C327" s="51" t="s">
        <v>0</v>
      </c>
      <c r="D327" s="6"/>
      <c r="E327" s="114"/>
      <c r="F327" s="114"/>
      <c r="G327" s="11"/>
      <c r="H327" s="114"/>
      <c r="I327" s="118"/>
      <c r="J327" s="118"/>
      <c r="K327" s="118"/>
      <c r="L327" s="233">
        <f>SUM(D327:K327)</f>
        <v>0</v>
      </c>
    </row>
    <row r="328" spans="1:12" ht="15" thickBot="1" x14ac:dyDescent="0.45">
      <c r="A328" s="266"/>
      <c r="B328" s="270"/>
      <c r="C328" s="16" t="s">
        <v>4</v>
      </c>
      <c r="D328" s="54"/>
      <c r="E328" s="34"/>
      <c r="F328" s="34"/>
      <c r="G328" s="56"/>
      <c r="H328" s="34"/>
      <c r="I328" s="130"/>
      <c r="J328" s="34"/>
      <c r="K328" s="130"/>
      <c r="L328" s="101"/>
    </row>
    <row r="329" spans="1:12" x14ac:dyDescent="0.4">
      <c r="A329" s="266"/>
      <c r="B329" s="267" t="s">
        <v>138</v>
      </c>
      <c r="C329" s="50" t="s">
        <v>5</v>
      </c>
      <c r="D329" s="65"/>
      <c r="E329" s="158"/>
      <c r="F329" s="67"/>
      <c r="G329" s="120"/>
      <c r="H329" s="111"/>
      <c r="I329" s="111"/>
      <c r="J329" s="67"/>
      <c r="K329" s="111"/>
      <c r="L329" s="2">
        <f>SUM(D329:K329)</f>
        <v>0</v>
      </c>
    </row>
    <row r="330" spans="1:12" x14ac:dyDescent="0.4">
      <c r="A330" s="266"/>
      <c r="B330" s="270"/>
      <c r="C330" s="51" t="s">
        <v>0</v>
      </c>
      <c r="D330" s="11"/>
      <c r="E330" s="159"/>
      <c r="F330" s="68"/>
      <c r="G330" s="122"/>
      <c r="H330" s="114"/>
      <c r="I330" s="118"/>
      <c r="J330" s="68"/>
      <c r="K330" s="118"/>
      <c r="L330" s="75">
        <f>SUM(D330:K330)</f>
        <v>0</v>
      </c>
    </row>
    <row r="331" spans="1:12" ht="15" thickBot="1" x14ac:dyDescent="0.45">
      <c r="A331" s="266"/>
      <c r="B331" s="271"/>
      <c r="C331" s="16" t="s">
        <v>4</v>
      </c>
      <c r="D331" s="224"/>
      <c r="E331" s="229"/>
      <c r="F331" s="226"/>
      <c r="G331" s="227"/>
      <c r="H331" s="228"/>
      <c r="I331" s="73"/>
      <c r="J331" s="71"/>
      <c r="K331" s="73"/>
      <c r="L331" s="76"/>
    </row>
    <row r="332" spans="1:12" x14ac:dyDescent="0.4">
      <c r="A332" s="266"/>
      <c r="B332" s="287" t="s">
        <v>139</v>
      </c>
      <c r="C332" s="243" t="s">
        <v>5</v>
      </c>
      <c r="D332" s="10"/>
      <c r="E332" s="10"/>
      <c r="F332" s="111"/>
      <c r="G332" s="111"/>
      <c r="H332" s="111"/>
      <c r="I332" s="244"/>
      <c r="J332" s="146"/>
      <c r="K332" s="157"/>
      <c r="L332" s="2">
        <f>SUM(D332:K332)</f>
        <v>0</v>
      </c>
    </row>
    <row r="333" spans="1:12" x14ac:dyDescent="0.4">
      <c r="A333" s="266"/>
      <c r="B333" s="288"/>
      <c r="C333" s="245" t="s">
        <v>0</v>
      </c>
      <c r="D333" s="11"/>
      <c r="E333" s="11"/>
      <c r="F333" s="114"/>
      <c r="G333" s="114"/>
      <c r="H333" s="114"/>
      <c r="I333" s="117"/>
      <c r="J333" s="147"/>
      <c r="K333" s="114"/>
      <c r="L333" s="75">
        <f>SUM(D333:K333)</f>
        <v>0</v>
      </c>
    </row>
    <row r="334" spans="1:12" ht="15" thickBot="1" x14ac:dyDescent="0.45">
      <c r="A334" s="275"/>
      <c r="B334" s="289"/>
      <c r="C334" s="246" t="s">
        <v>4</v>
      </c>
      <c r="D334" s="12"/>
      <c r="E334" s="12"/>
      <c r="F334" s="34"/>
      <c r="G334" s="12"/>
      <c r="H334" s="34"/>
      <c r="I334" s="20"/>
      <c r="J334" s="20"/>
      <c r="K334" s="34"/>
      <c r="L334" s="4"/>
    </row>
    <row r="335" spans="1:12" x14ac:dyDescent="0.4">
      <c r="A335" s="266" t="s">
        <v>134</v>
      </c>
      <c r="B335" s="272"/>
      <c r="C335" s="230" t="s">
        <v>5</v>
      </c>
      <c r="D335" s="225">
        <f t="shared" ref="D335:L336" si="62">D320+D323+D326+D329+D332</f>
        <v>4533</v>
      </c>
      <c r="E335" s="225">
        <f t="shared" si="62"/>
        <v>0</v>
      </c>
      <c r="F335" s="225">
        <f t="shared" si="62"/>
        <v>2173</v>
      </c>
      <c r="G335" s="225">
        <f t="shared" si="62"/>
        <v>1532</v>
      </c>
      <c r="H335" s="225">
        <f t="shared" si="62"/>
        <v>0</v>
      </c>
      <c r="I335" s="42">
        <f t="shared" si="62"/>
        <v>197</v>
      </c>
      <c r="J335" s="42">
        <f t="shared" si="62"/>
        <v>567</v>
      </c>
      <c r="K335" s="42">
        <f t="shared" si="62"/>
        <v>252</v>
      </c>
      <c r="L335" s="42">
        <f t="shared" si="62"/>
        <v>9254</v>
      </c>
    </row>
    <row r="336" spans="1:12" x14ac:dyDescent="0.4">
      <c r="A336" s="266"/>
      <c r="B336" s="272"/>
      <c r="C336" s="43" t="s">
        <v>0</v>
      </c>
      <c r="D336" s="44">
        <f t="shared" ref="D336" si="63">D321+D324+D327+D330+D333</f>
        <v>2667</v>
      </c>
      <c r="E336" s="44">
        <f t="shared" si="62"/>
        <v>0</v>
      </c>
      <c r="F336" s="44">
        <f t="shared" si="62"/>
        <v>1106</v>
      </c>
      <c r="G336" s="44">
        <f t="shared" si="62"/>
        <v>1240</v>
      </c>
      <c r="H336" s="44">
        <f t="shared" si="62"/>
        <v>0</v>
      </c>
      <c r="I336" s="44">
        <f t="shared" si="62"/>
        <v>125</v>
      </c>
      <c r="J336" s="44">
        <f t="shared" si="62"/>
        <v>184</v>
      </c>
      <c r="K336" s="44">
        <f t="shared" si="62"/>
        <v>93</v>
      </c>
      <c r="L336" s="44">
        <f t="shared" si="62"/>
        <v>5415</v>
      </c>
    </row>
    <row r="337" spans="1:12" ht="15" thickBot="1" x14ac:dyDescent="0.45">
      <c r="A337" s="273"/>
      <c r="B337" s="274"/>
      <c r="C337" s="45" t="s">
        <v>4</v>
      </c>
      <c r="D337" s="46">
        <f t="shared" ref="D337:L337" si="64">D336/D335</f>
        <v>0.5883520847121112</v>
      </c>
      <c r="E337" s="46"/>
      <c r="F337" s="46">
        <f t="shared" si="64"/>
        <v>0.50897376898297286</v>
      </c>
      <c r="G337" s="46">
        <f t="shared" si="64"/>
        <v>0.80939947780678856</v>
      </c>
      <c r="H337" s="46"/>
      <c r="I337" s="46">
        <f t="shared" si="64"/>
        <v>0.63451776649746194</v>
      </c>
      <c r="J337" s="46">
        <f t="shared" si="64"/>
        <v>0.32451499118165783</v>
      </c>
      <c r="K337" s="46">
        <f t="shared" si="64"/>
        <v>0.36904761904761907</v>
      </c>
      <c r="L337" s="46">
        <f t="shared" si="64"/>
        <v>0.58515236654419711</v>
      </c>
    </row>
  </sheetData>
  <mergeCells count="135"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자료(25년5월7일주)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2025-05-21T05:22:00Z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