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3DC597A5-6720-42DB-A014-31C3484C04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3월16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6" i="10" l="1"/>
  <c r="J523" i="10"/>
  <c r="J520" i="10"/>
  <c r="M534" i="10"/>
  <c r="L534" i="10"/>
  <c r="K534" i="10"/>
  <c r="J534" i="10"/>
  <c r="I534" i="10"/>
  <c r="H534" i="10"/>
  <c r="G534" i="10"/>
  <c r="F534" i="10"/>
  <c r="E534" i="10"/>
  <c r="M533" i="10"/>
  <c r="L533" i="10"/>
  <c r="K533" i="10"/>
  <c r="J533" i="10"/>
  <c r="I533" i="10"/>
  <c r="H533" i="10"/>
  <c r="G533" i="10"/>
  <c r="F533" i="10"/>
  <c r="E533" i="10"/>
  <c r="N531" i="10"/>
  <c r="N530" i="10"/>
  <c r="N528" i="10"/>
  <c r="N527" i="10"/>
  <c r="N525" i="10"/>
  <c r="N524" i="10"/>
  <c r="N522" i="10"/>
  <c r="N521" i="10"/>
  <c r="N519" i="10"/>
  <c r="N518" i="10"/>
  <c r="F513" i="10"/>
  <c r="G513" i="10"/>
  <c r="H513" i="10"/>
  <c r="I513" i="10"/>
  <c r="J513" i="10"/>
  <c r="K513" i="10"/>
  <c r="L513" i="10"/>
  <c r="M513" i="10"/>
  <c r="F514" i="10"/>
  <c r="F515" i="10" s="1"/>
  <c r="G514" i="10"/>
  <c r="H514" i="10"/>
  <c r="H515" i="10" s="1"/>
  <c r="I514" i="10"/>
  <c r="J514" i="10"/>
  <c r="J515" i="10" s="1"/>
  <c r="K514" i="10"/>
  <c r="K515" i="10" s="1"/>
  <c r="L514" i="10"/>
  <c r="M514" i="10"/>
  <c r="M515" i="10" s="1"/>
  <c r="I515" i="10"/>
  <c r="E514" i="10"/>
  <c r="E513" i="10"/>
  <c r="J512" i="10"/>
  <c r="J506" i="10"/>
  <c r="J503" i="10"/>
  <c r="L515" i="10" l="1"/>
  <c r="G515" i="10"/>
  <c r="N526" i="10"/>
  <c r="L535" i="10"/>
  <c r="N529" i="10"/>
  <c r="N523" i="10"/>
  <c r="M535" i="10"/>
  <c r="N520" i="10"/>
  <c r="H535" i="10"/>
  <c r="N533" i="10"/>
  <c r="E535" i="10"/>
  <c r="F535" i="10"/>
  <c r="I535" i="10"/>
  <c r="J535" i="10"/>
  <c r="N532" i="10"/>
  <c r="K535" i="10"/>
  <c r="N534" i="10"/>
  <c r="G535" i="10"/>
  <c r="N511" i="10"/>
  <c r="N510" i="10"/>
  <c r="N508" i="10"/>
  <c r="N507" i="10"/>
  <c r="N505" i="10"/>
  <c r="N504" i="10"/>
  <c r="N502" i="10"/>
  <c r="N501" i="10"/>
  <c r="J495" i="10"/>
  <c r="J492" i="10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N513" i="10" l="1"/>
  <c r="N514" i="10"/>
  <c r="N535" i="10"/>
  <c r="N495" i="10"/>
  <c r="N512" i="10"/>
  <c r="E515" i="10"/>
  <c r="N506" i="10"/>
  <c r="N492" i="10"/>
  <c r="N489" i="10"/>
  <c r="N503" i="10"/>
  <c r="N509" i="10"/>
  <c r="F498" i="10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515" i="10" l="1"/>
  <c r="N498" i="10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<sst xmlns="http://schemas.openxmlformats.org/spreadsheetml/2006/main" count="972" uniqueCount="210">
  <si>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</si>
  <si>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</si>
  <si>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</si>
  <si>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</si>
  <si>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</si>
  <si>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</si>
  <si>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</si>
  <si>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</si>
  <si>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</si>
  <si>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</si>
  <si>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</si>
  <si>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</si>
  <si>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</si>
  <si>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</si>
  <si>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</si>
  <si>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</si>
  <si>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</si>
  <si>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</si>
  <si>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</si>
  <si>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</si>
  <si>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</si>
  <si>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</si>
  <si>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</si>
  <si>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</si>
  <si>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</si>
  <si>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</si>
  <si>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</si>
  <si>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</si>
  <si>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</si>
  <si>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</si>
  <si>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</si>
  <si>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</si>
  <si>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</si>
  <si>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</si>
  <si>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</si>
  <si>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</si>
  <si>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</si>
  <si>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</si>
  <si>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</si>
  <si>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</si>
  <si>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</si>
  <si>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</si>
  <si>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</si>
  <si>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</si>
  <si>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</si>
  <si>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</si>
  <si>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</si>
  <si>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</si>
  <si>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</si>
  <si>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</si>
  <si>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</si>
  <si>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</si>
  <si>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</si>
  <si>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</si>
  <si>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</si>
  <si>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</si>
  <si>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</si>
  <si>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</si>
  <si>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</si>
  <si>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</si>
  <si>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</si>
  <si>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</si>
  <si>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</si>
  <si>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</si>
  <si>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</si>
  <si>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</si>
  <si>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</si>
  <si>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</si>
  <si>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</si>
  <si>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</si>
  <si>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</si>
  <si>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</si>
  <si>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</si>
  <si>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</si>
  <si>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</si>
  <si>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</si>
  <si>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</si>
  <si>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</si>
  <si>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</si>
  <si>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</si>
  <si>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</si>
  <si>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</si>
  <si>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</si>
  <si>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</si>
  <si>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</si>
  <si>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</si>
  <si>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</si>
  <si>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</si>
  <si>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</si>
  <si>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</si>
  <si>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</si>
  <si>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</si>
  <si>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</si>
  <si>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</si>
  <si>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</si>
  <si>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</si>
  <si>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</si>
  <si>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</si>
  <si>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</si>
  <si>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</si>
  <si>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</si>
  <si>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</si>
  <si>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</si>
  <si>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</si>
  <si>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</si>
  <si>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</si>
  <si>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</si>
  <si>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</si>
  <si>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</si>
  <si>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</si>
  <si>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</si>
  <si>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</si>
  <si>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</si>
  <si>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</si>
  <si>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</si>
  <si>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</si>
  <si>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</si>
  <si>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</si>
  <si>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</si>
  <si>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</si>
  <si>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</si>
  <si>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</si>
  <si>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</si>
  <si>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</si>
  <si>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</si>
  <si>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</si>
  <si>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</si>
  <si>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</si>
  <si>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</si>
  <si>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</si>
  <si>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</si>
  <si>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</si>
  <si>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</si>
  <si>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</si>
  <si>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</si>
  <si>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</si>
  <si>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</si>
  <si>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</si>
  <si>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</si>
  <si>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</si>
  <si>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</si>
  <si>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</si>
  <si>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</si>
  <si>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</si>
  <si>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</si>
  <si>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</si>
  <si>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</si>
  <si>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</si>
  <si>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</si>
  <si>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</si>
  <si>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</si>
  <si>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</si>
  <si>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</si>
  <si>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</si>
  <si>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</si>
  <si>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</si>
  <si>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</si>
  <si>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</si>
  <si>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</si>
  <si>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</si>
  <si>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</si>
  <si>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</si>
  <si>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</si>
  <si>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</si>
  <si>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</si>
  <si>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</si>
  <si>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</si>
  <si>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</si>
  <si>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</si>
  <si>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</si>
  <si>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</si>
  <si>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</si>
  <si>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</si>
  <si>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</si>
  <si>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</si>
  <si>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</si>
  <si>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</si>
  <si>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</si>
  <si>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</si>
  <si>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</si>
  <si>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</si>
  <si>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</si>
  <si>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</si>
  <si>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</si>
  <si>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</si>
  <si>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</si>
  <si>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</si>
  <si>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</si>
  <si>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</si>
  <si>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</si>
  <si>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</si>
  <si>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</si>
  <si>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</si>
  <si>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</si>
  <si>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</si>
  <si>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</si>
  <si>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</si>
  <si>
    <t>2026년
02월</t>
    <phoneticPr fontId="1" type="noConversion"/>
  </si>
  <si>
    <t xml:space="preserve">02월 전체 합계 </t>
    <phoneticPr fontId="1" type="noConversion"/>
  </si>
  <si>
    <t>02월02일주
(월~)</t>
    <phoneticPr fontId="1" type="noConversion"/>
  </si>
  <si>
    <t>02월09일주
(월~)</t>
    <phoneticPr fontId="1" type="noConversion"/>
  </si>
  <si>
    <t>02월19일주
(목~)</t>
    <phoneticPr fontId="1" type="noConversion"/>
  </si>
  <si>
    <t>02월23일주
(월~)</t>
    <phoneticPr fontId="1" type="noConversion"/>
  </si>
  <si>
    <t>2026년
03월</t>
    <phoneticPr fontId="1" type="noConversion"/>
  </si>
  <si>
    <t>03월03일주
(화~)</t>
    <phoneticPr fontId="1" type="noConversion"/>
  </si>
  <si>
    <t>03월09일주
(월~)</t>
    <phoneticPr fontId="1" type="noConversion"/>
  </si>
  <si>
    <t>03월16일주
(월~)</t>
    <phoneticPr fontId="1" type="noConversion"/>
  </si>
  <si>
    <t>03월23일주
(월~)</t>
    <phoneticPr fontId="1" type="noConversion"/>
  </si>
  <si>
    <t>03월30일주
(월~)</t>
    <phoneticPr fontId="1" type="noConversion"/>
  </si>
  <si>
    <t xml:space="preserve">03월 전체 합계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</si>
</sst>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  <font>
      <sz val="11"/>
      <color theme="0"/>
      <name val="HY그래픽M"/>
      <family val="1"/>
      <charset val="129"/>
    </font>
    <font>
      <b/>
      <sz val="11"/>
      <color theme="0"/>
      <name val="HY그래픽M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176" fontId="3" fillId="5" borderId="4" xfId="1" applyNumberFormat="1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3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176" fontId="3" fillId="5" borderId="14" xfId="1" applyNumberFormat="1" applyFont="1" applyFill="1" applyBorder="1">
      <alignment vertical="center"/>
    </xf>
    <xf numFmtId="176" fontId="10" fillId="5" borderId="26" xfId="0" applyNumberFormat="1" applyFont="1" applyFill="1" applyBorder="1" applyAlignment="1">
      <alignment horizontal="right" vertical="center" wrapText="1"/>
    </xf>
    <xf numFmtId="176" fontId="3" fillId="5" borderId="26" xfId="1" applyNumberFormat="1" applyFont="1" applyFill="1" applyBorder="1">
      <alignment vertical="center"/>
    </xf>
    <xf numFmtId="176" fontId="3" fillId="5" borderId="14" xfId="1" applyNumberFormat="1" applyFont="1" applyFill="1" applyBorder="1" applyAlignment="1">
      <alignment vertical="center" wrapText="1"/>
    </xf>
    <xf numFmtId="176" fontId="3" fillId="5" borderId="26" xfId="1" applyNumberFormat="1" applyFont="1" applyFill="1" applyBorder="1" applyAlignment="1">
      <alignment vertical="center" wrapText="1"/>
    </xf>
    <xf numFmtId="176" fontId="5" fillId="2" borderId="14" xfId="1" applyNumberFormat="1" applyFont="1" applyFill="1" applyBorder="1" applyAlignment="1">
      <alignment horizontal="right"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9" fontId="3" fillId="7" borderId="4" xfId="1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1" fontId="22" fillId="10" borderId="22" xfId="2" applyFont="1" applyFill="1" applyBorder="1" applyAlignment="1">
      <alignment vertical="center" wrapText="1"/>
    </xf>
    <xf numFmtId="41" fontId="23" fillId="10" borderId="9" xfId="2" applyFont="1" applyFill="1" applyBorder="1" applyAlignment="1">
      <alignment vertical="center" wrapText="1"/>
    </xf>
    <xf numFmtId="9" fontId="22" fillId="10" borderId="26" xfId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5"/>
  <sheetViews>
    <sheetView tabSelected="1" topLeftCell="A517" zoomScale="96" zoomScaleNormal="96" workbookViewId="0">
      <selection activeCell="K507" sqref="K507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317" t="s">
        <v>11</v>
      </c>
      <c r="C1" s="318"/>
      <c r="D1" s="318"/>
      <c r="E1" s="319" t="s">
        <v>18</v>
      </c>
      <c r="F1" s="320"/>
      <c r="G1" s="320"/>
      <c r="H1" s="320"/>
      <c r="I1" s="320"/>
      <c r="J1" s="320"/>
      <c r="K1" s="320"/>
      <c r="L1" s="321"/>
      <c r="M1" s="36" t="s">
        <v>16</v>
      </c>
    </row>
    <row r="2" spans="2:13" ht="35.4" customHeight="1" thickBot="1" x14ac:dyDescent="0.45">
      <c r="B2" s="295" t="s">
        <v>9</v>
      </c>
      <c r="C2" s="296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22" t="s">
        <v>19</v>
      </c>
      <c r="C3" s="299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23"/>
      <c r="C4" s="311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23"/>
      <c r="C5" s="312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23"/>
      <c r="C6" s="300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23"/>
      <c r="C7" s="311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23"/>
      <c r="C8" s="311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23"/>
      <c r="C9" s="299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23"/>
      <c r="C10" s="311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23"/>
      <c r="C11" s="312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23"/>
      <c r="C12" s="299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23"/>
      <c r="C13" s="311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23"/>
      <c r="C14" s="312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23"/>
      <c r="C15" s="299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23"/>
      <c r="C16" s="311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24"/>
      <c r="C17" s="312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305" t="s">
        <v>15</v>
      </c>
      <c r="C18" s="306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305"/>
      <c r="C19" s="306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307"/>
      <c r="C20" s="308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95" t="s">
        <v>9</v>
      </c>
      <c r="C22" s="296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22" t="s">
        <v>31</v>
      </c>
      <c r="C23" s="299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23"/>
      <c r="C24" s="311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23"/>
      <c r="C25" s="312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23"/>
      <c r="C26" s="300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23"/>
      <c r="C27" s="311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23"/>
      <c r="C28" s="311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23"/>
      <c r="C29" s="299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23"/>
      <c r="C30" s="311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23"/>
      <c r="C31" s="312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23"/>
      <c r="C32" s="299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23"/>
      <c r="C33" s="311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23"/>
      <c r="C34" s="312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23"/>
      <c r="C35" s="299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23"/>
      <c r="C36" s="311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24"/>
      <c r="C37" s="312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305" t="s">
        <v>30</v>
      </c>
      <c r="C38" s="306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305"/>
      <c r="C39" s="306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307"/>
      <c r="C40" s="308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95" t="s">
        <v>9</v>
      </c>
      <c r="C42" s="296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305"/>
      <c r="C43" s="300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305"/>
      <c r="C44" s="311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305"/>
      <c r="C45" s="312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305"/>
      <c r="C46" s="300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305"/>
      <c r="C47" s="311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305"/>
      <c r="C48" s="311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305"/>
      <c r="C49" s="299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305"/>
      <c r="C50" s="311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305"/>
      <c r="C51" s="312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305"/>
      <c r="C52" s="299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305"/>
      <c r="C53" s="311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310"/>
      <c r="C54" s="312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305" t="s">
        <v>36</v>
      </c>
      <c r="C55" s="306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305"/>
      <c r="C56" s="306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307"/>
      <c r="C57" s="308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95" t="s">
        <v>9</v>
      </c>
      <c r="C59" s="296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309" t="s">
        <v>37</v>
      </c>
      <c r="C60" s="299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305"/>
      <c r="C61" s="311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305"/>
      <c r="C62" s="312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305"/>
      <c r="C63" s="299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305"/>
      <c r="C64" s="311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305"/>
      <c r="C65" s="312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305"/>
      <c r="C66" s="300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305"/>
      <c r="C67" s="311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305"/>
      <c r="C68" s="311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305"/>
      <c r="C69" s="299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305"/>
      <c r="C70" s="311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305"/>
      <c r="C71" s="312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305"/>
      <c r="C72" s="299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305"/>
      <c r="C73" s="311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310"/>
      <c r="C74" s="312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305" t="s">
        <v>38</v>
      </c>
      <c r="C75" s="306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305"/>
      <c r="C76" s="306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307"/>
      <c r="C77" s="308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95" t="s">
        <v>9</v>
      </c>
      <c r="C79" s="296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309" t="s">
        <v>44</v>
      </c>
      <c r="C80" s="299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305"/>
      <c r="C81" s="311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305"/>
      <c r="C82" s="312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305"/>
      <c r="C83" s="299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305"/>
      <c r="C84" s="311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305"/>
      <c r="C85" s="312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305"/>
      <c r="C86" s="300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305"/>
      <c r="C87" s="311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305"/>
      <c r="C88" s="311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305"/>
      <c r="C89" s="299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305"/>
      <c r="C90" s="311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305"/>
      <c r="C91" s="312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305"/>
      <c r="C92" s="299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305"/>
      <c r="C93" s="311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310"/>
      <c r="C94" s="312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305" t="s">
        <v>45</v>
      </c>
      <c r="C95" s="306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305"/>
      <c r="C96" s="306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307"/>
      <c r="C97" s="308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95" t="s">
        <v>9</v>
      </c>
      <c r="C99" s="296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309" t="s">
        <v>51</v>
      </c>
      <c r="C100" s="299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305"/>
      <c r="C101" s="311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305"/>
      <c r="C102" s="312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305"/>
      <c r="C103" s="299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305"/>
      <c r="C104" s="311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305"/>
      <c r="C105" s="312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305"/>
      <c r="C106" s="300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305"/>
      <c r="C107" s="311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305"/>
      <c r="C108" s="311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305"/>
      <c r="C109" s="299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305"/>
      <c r="C110" s="311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305"/>
      <c r="C111" s="312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305" t="s">
        <v>56</v>
      </c>
      <c r="C112" s="306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305"/>
      <c r="C113" s="306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307"/>
      <c r="C114" s="308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95" t="s">
        <v>9</v>
      </c>
      <c r="C116" s="296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309" t="s">
        <v>57</v>
      </c>
      <c r="C117" s="299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305"/>
      <c r="C118" s="311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305"/>
      <c r="C119" s="312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305"/>
      <c r="C120" s="299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305"/>
      <c r="C121" s="311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305"/>
      <c r="C122" s="312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305"/>
      <c r="C123" s="300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305"/>
      <c r="C124" s="311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305"/>
      <c r="C125" s="311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305"/>
      <c r="C126" s="299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305"/>
      <c r="C127" s="311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305"/>
      <c r="C128" s="312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305"/>
      <c r="C129" s="299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305"/>
      <c r="C130" s="311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310"/>
      <c r="C131" s="312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305" t="s">
        <v>58</v>
      </c>
      <c r="C132" s="306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305"/>
      <c r="C133" s="306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307"/>
      <c r="C134" s="308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95" t="s">
        <v>9</v>
      </c>
      <c r="C136" s="296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309" t="s">
        <v>63</v>
      </c>
      <c r="C137" s="299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305"/>
      <c r="C138" s="311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305"/>
      <c r="C139" s="312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305"/>
      <c r="C140" s="299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305"/>
      <c r="C141" s="311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305"/>
      <c r="C142" s="312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305"/>
      <c r="C143" s="300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305"/>
      <c r="C144" s="311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305"/>
      <c r="C145" s="311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305"/>
      <c r="C146" s="299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305"/>
      <c r="C147" s="311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305"/>
      <c r="C148" s="312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305"/>
      <c r="C149" s="299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305"/>
      <c r="C150" s="311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310"/>
      <c r="C151" s="312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305" t="s">
        <v>64</v>
      </c>
      <c r="C152" s="306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305"/>
      <c r="C153" s="306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307"/>
      <c r="C154" s="308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95" t="s">
        <v>9</v>
      </c>
      <c r="C156" s="296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309" t="s">
        <v>71</v>
      </c>
      <c r="C157" s="299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305"/>
      <c r="C158" s="311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305"/>
      <c r="C159" s="312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305"/>
      <c r="C160" s="299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305"/>
      <c r="C161" s="311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305"/>
      <c r="C162" s="312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305"/>
      <c r="C163" s="300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305"/>
      <c r="C164" s="311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305"/>
      <c r="C165" s="311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305"/>
      <c r="C166" s="299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305"/>
      <c r="C167" s="311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305"/>
      <c r="C168" s="312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305"/>
      <c r="C169" s="299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305"/>
      <c r="C170" s="311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310"/>
      <c r="C171" s="312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305" t="s">
        <v>72</v>
      </c>
      <c r="C172" s="306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305"/>
      <c r="C173" s="306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307"/>
      <c r="C174" s="308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95" t="s">
        <v>9</v>
      </c>
      <c r="C176" s="296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309" t="s">
        <v>78</v>
      </c>
      <c r="C177" s="299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305"/>
      <c r="C178" s="311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305"/>
      <c r="C179" s="312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305"/>
      <c r="C180" s="299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305"/>
      <c r="C181" s="311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305"/>
      <c r="C182" s="312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305"/>
      <c r="C183" s="300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305"/>
      <c r="C184" s="311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305"/>
      <c r="C185" s="311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305"/>
      <c r="C186" s="299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305"/>
      <c r="C187" s="311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305"/>
      <c r="C188" s="312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305"/>
      <c r="C189" s="299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305"/>
      <c r="C190" s="311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310"/>
      <c r="C191" s="312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305" t="s">
        <v>84</v>
      </c>
      <c r="C192" s="306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305"/>
      <c r="C193" s="306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307"/>
      <c r="C194" s="308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95" t="s">
        <v>9</v>
      </c>
      <c r="C196" s="296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309" t="s">
        <v>85</v>
      </c>
      <c r="C197" s="299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305"/>
      <c r="C198" s="300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305"/>
      <c r="C199" s="301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305"/>
      <c r="C200" s="299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305"/>
      <c r="C201" s="311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305"/>
      <c r="C202" s="312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305"/>
      <c r="C203" s="300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305"/>
      <c r="C204" s="311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305"/>
      <c r="C205" s="311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305"/>
      <c r="C206" s="299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305"/>
      <c r="C207" s="311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305"/>
      <c r="C208" s="312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305"/>
      <c r="C209" s="299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305"/>
      <c r="C210" s="311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310"/>
      <c r="C211" s="312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305" t="s">
        <v>86</v>
      </c>
      <c r="C212" s="306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305"/>
      <c r="C213" s="306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307"/>
      <c r="C214" s="308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95" t="s">
        <v>9</v>
      </c>
      <c r="C216" s="296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309" t="s">
        <v>92</v>
      </c>
      <c r="C217" s="299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305"/>
      <c r="C218" s="300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305"/>
      <c r="C219" s="301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305"/>
      <c r="C220" s="299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305"/>
      <c r="C221" s="311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305"/>
      <c r="C222" s="312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305"/>
      <c r="C223" s="300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305"/>
      <c r="C224" s="311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305"/>
      <c r="C225" s="311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305"/>
      <c r="C226" s="299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305"/>
      <c r="C227" s="311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305"/>
      <c r="C228" s="312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305"/>
      <c r="C229" s="299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305"/>
      <c r="C230" s="311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310"/>
      <c r="C231" s="312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305" t="s">
        <v>93</v>
      </c>
      <c r="C232" s="306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305"/>
      <c r="C233" s="306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307"/>
      <c r="C234" s="308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95" t="s">
        <v>9</v>
      </c>
      <c r="C236" s="296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309" t="s">
        <v>99</v>
      </c>
      <c r="C237" s="299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305"/>
      <c r="C238" s="300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305"/>
      <c r="C239" s="301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305"/>
      <c r="C240" s="299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305"/>
      <c r="C241" s="311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305"/>
      <c r="C242" s="312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305"/>
      <c r="C243" s="300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305"/>
      <c r="C244" s="311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305"/>
      <c r="C245" s="311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305"/>
      <c r="C246" s="299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305"/>
      <c r="C247" s="311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305"/>
      <c r="C248" s="312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305"/>
      <c r="C249" s="299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305"/>
      <c r="C250" s="311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310"/>
      <c r="C251" s="312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305" t="s">
        <v>104</v>
      </c>
      <c r="C252" s="306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305"/>
      <c r="C253" s="306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307"/>
      <c r="C254" s="308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95" t="s">
        <v>9</v>
      </c>
      <c r="C256" s="296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309" t="s">
        <v>107</v>
      </c>
      <c r="C257" s="299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305"/>
      <c r="C258" s="300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305"/>
      <c r="C259" s="301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305"/>
      <c r="C260" s="299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305"/>
      <c r="C261" s="311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305"/>
      <c r="C262" s="312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305"/>
      <c r="C263" s="300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305"/>
      <c r="C264" s="311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305"/>
      <c r="C265" s="311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305"/>
      <c r="C266" s="299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305"/>
      <c r="C267" s="311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305"/>
      <c r="C268" s="312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305" t="s">
        <v>112</v>
      </c>
      <c r="C269" s="306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305"/>
      <c r="C270" s="306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307"/>
      <c r="C271" s="308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95" t="s">
        <v>9</v>
      </c>
      <c r="C274" s="296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309" t="s">
        <v>113</v>
      </c>
      <c r="C275" s="299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305"/>
      <c r="C276" s="300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305"/>
      <c r="C277" s="301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305"/>
      <c r="C278" s="299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305"/>
      <c r="C279" s="311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305"/>
      <c r="C280" s="312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305"/>
      <c r="C281" s="300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305"/>
      <c r="C282" s="311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305"/>
      <c r="C283" s="311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305"/>
      <c r="C284" s="299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305"/>
      <c r="C285" s="311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305"/>
      <c r="C286" s="312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305"/>
      <c r="C287" s="299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305"/>
      <c r="C288" s="311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310"/>
      <c r="C289" s="312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305" t="s">
        <v>114</v>
      </c>
      <c r="C290" s="306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305"/>
      <c r="C291" s="306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307"/>
      <c r="C292" s="308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95" t="s">
        <v>9</v>
      </c>
      <c r="C299" s="296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309" t="s">
        <v>126</v>
      </c>
      <c r="C300" s="299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305"/>
      <c r="C301" s="300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305"/>
      <c r="C302" s="301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305"/>
      <c r="C303" s="299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305"/>
      <c r="C304" s="311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305"/>
      <c r="C305" s="312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305"/>
      <c r="C306" s="300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305"/>
      <c r="C307" s="311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305"/>
      <c r="C308" s="311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305"/>
      <c r="C309" s="299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305"/>
      <c r="C310" s="311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305"/>
      <c r="C311" s="312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305"/>
      <c r="C312" s="313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305"/>
      <c r="C313" s="314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310"/>
      <c r="C314" s="315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305" t="s">
        <v>132</v>
      </c>
      <c r="C315" s="306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305"/>
      <c r="C316" s="306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307"/>
      <c r="C317" s="308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95" t="s">
        <v>9</v>
      </c>
      <c r="C319" s="296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309" t="s">
        <v>133</v>
      </c>
      <c r="C320" s="299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305"/>
      <c r="C321" s="300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305"/>
      <c r="C322" s="301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305"/>
      <c r="C323" s="299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305"/>
      <c r="C324" s="311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305"/>
      <c r="C325" s="312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305"/>
      <c r="C326" s="300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305"/>
      <c r="C327" s="311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305"/>
      <c r="C328" s="311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305"/>
      <c r="C329" s="299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305"/>
      <c r="C330" s="311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305"/>
      <c r="C331" s="312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305"/>
      <c r="C332" s="313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305"/>
      <c r="C333" s="314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310"/>
      <c r="C334" s="315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305" t="s">
        <v>134</v>
      </c>
      <c r="C335" s="306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305"/>
      <c r="C336" s="306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307"/>
      <c r="C337" s="308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95" t="s">
        <v>9</v>
      </c>
      <c r="C339" s="296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309" t="s">
        <v>140</v>
      </c>
      <c r="C340" s="299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305"/>
      <c r="C341" s="300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305"/>
      <c r="C342" s="301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305"/>
      <c r="C343" s="299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305"/>
      <c r="C344" s="311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305"/>
      <c r="C345" s="312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305"/>
      <c r="C346" s="300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305"/>
      <c r="C347" s="311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305"/>
      <c r="C348" s="311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305"/>
      <c r="C349" s="299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305"/>
      <c r="C350" s="311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305"/>
      <c r="C351" s="312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305"/>
      <c r="C352" s="313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305"/>
      <c r="C353" s="314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310"/>
      <c r="C354" s="315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305" t="s">
        <v>141</v>
      </c>
      <c r="C355" s="306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305"/>
      <c r="C356" s="306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307"/>
      <c r="C357" s="308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95" t="s">
        <v>9</v>
      </c>
      <c r="C360" s="296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309" t="s">
        <v>147</v>
      </c>
      <c r="C361" s="299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305"/>
      <c r="C362" s="300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305"/>
      <c r="C363" s="301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305"/>
      <c r="C364" s="299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305"/>
      <c r="C365" s="311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305"/>
      <c r="C366" s="312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305"/>
      <c r="C367" s="300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305"/>
      <c r="C368" s="311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305"/>
      <c r="C369" s="311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305"/>
      <c r="C370" s="299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305"/>
      <c r="C371" s="311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305"/>
      <c r="C372" s="312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305"/>
      <c r="C373" s="313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305"/>
      <c r="C374" s="314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310"/>
      <c r="C375" s="315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305" t="s">
        <v>154</v>
      </c>
      <c r="C376" s="306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305"/>
      <c r="C377" s="306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307"/>
      <c r="C378" s="308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95" t="s">
        <v>9</v>
      </c>
      <c r="C380" s="296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309" t="s">
        <v>156</v>
      </c>
      <c r="C381" s="299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305"/>
      <c r="C382" s="300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305"/>
      <c r="C383" s="301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305"/>
      <c r="C384" s="299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305"/>
      <c r="C385" s="311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305"/>
      <c r="C386" s="312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305"/>
      <c r="C387" s="300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305"/>
      <c r="C388" s="311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305"/>
      <c r="C389" s="311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305"/>
      <c r="C390" s="299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305"/>
      <c r="C391" s="311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305"/>
      <c r="C392" s="312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305"/>
      <c r="C393" s="313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305"/>
      <c r="C394" s="314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310"/>
      <c r="C395" s="315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305" t="s">
        <v>161</v>
      </c>
      <c r="C396" s="306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305"/>
      <c r="C397" s="306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307"/>
      <c r="C398" s="308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95" t="s">
        <v>9</v>
      </c>
      <c r="C401" s="296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309" t="s">
        <v>163</v>
      </c>
      <c r="C402" s="316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305"/>
      <c r="C403" s="300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305"/>
      <c r="C404" s="301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305"/>
      <c r="C405" s="316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305"/>
      <c r="C406" s="311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305"/>
      <c r="C407" s="312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305"/>
      <c r="C408" s="300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305"/>
      <c r="C409" s="311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305"/>
      <c r="C410" s="311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305"/>
      <c r="C411" s="299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305"/>
      <c r="C412" s="311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305"/>
      <c r="C413" s="312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305"/>
      <c r="C414" s="313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305"/>
      <c r="C415" s="314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310"/>
      <c r="C416" s="315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305" t="s">
        <v>166</v>
      </c>
      <c r="C417" s="306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305"/>
      <c r="C418" s="306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307"/>
      <c r="C419" s="308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95" t="s">
        <v>9</v>
      </c>
      <c r="C422" s="296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309" t="s">
        <v>170</v>
      </c>
      <c r="C423" s="299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305"/>
      <c r="C424" s="300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305"/>
      <c r="C425" s="301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305"/>
      <c r="C426" s="299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305"/>
      <c r="C427" s="311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305"/>
      <c r="C428" s="312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305"/>
      <c r="C429" s="300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305"/>
      <c r="C430" s="311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305"/>
      <c r="C431" s="311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305"/>
      <c r="C432" s="299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305"/>
      <c r="C433" s="311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305"/>
      <c r="C434" s="312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305"/>
      <c r="C435" s="313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305"/>
      <c r="C436" s="314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310"/>
      <c r="C437" s="315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305" t="s">
        <v>84</v>
      </c>
      <c r="C438" s="306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305"/>
      <c r="C439" s="306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307"/>
      <c r="C440" s="308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95" t="s">
        <v>9</v>
      </c>
      <c r="C442" s="296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309" t="s">
        <v>176</v>
      </c>
      <c r="C443" s="299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305"/>
      <c r="C444" s="300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305"/>
      <c r="C445" s="301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305"/>
      <c r="C446" s="299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305"/>
      <c r="C447" s="311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305"/>
      <c r="C448" s="312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305"/>
      <c r="C449" s="300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305"/>
      <c r="C450" s="311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305"/>
      <c r="C451" s="311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305"/>
      <c r="C452" s="299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305"/>
      <c r="C453" s="311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305"/>
      <c r="C454" s="312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305" t="s">
        <v>182</v>
      </c>
      <c r="C455" s="306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305"/>
      <c r="C456" s="306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307"/>
      <c r="C457" s="308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95" t="s">
        <v>9</v>
      </c>
      <c r="C459" s="296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297" t="s">
        <v>183</v>
      </c>
      <c r="C460" s="299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298"/>
      <c r="C461" s="300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298"/>
      <c r="C462" s="301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298"/>
      <c r="C463" s="299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298"/>
      <c r="C464" s="300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298"/>
      <c r="C465" s="300"/>
      <c r="D465" s="16" t="s">
        <v>4</v>
      </c>
      <c r="E465" s="56">
        <v>0.54400000000000004</v>
      </c>
      <c r="F465" s="56">
        <v>0.65500000000000003</v>
      </c>
      <c r="G465" s="265">
        <v>0.501</v>
      </c>
      <c r="H465" s="56">
        <v>0.748</v>
      </c>
      <c r="I465" s="266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298"/>
      <c r="C466" s="299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298"/>
      <c r="C467" s="300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298"/>
      <c r="C468" s="301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298"/>
      <c r="C469" s="300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67">
        <f>SUM(E469:M469)</f>
        <v>9727</v>
      </c>
    </row>
    <row r="470" spans="2:14" x14ac:dyDescent="0.4">
      <c r="B470" s="298"/>
      <c r="C470" s="300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298"/>
      <c r="C471" s="301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298"/>
      <c r="C472" s="299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298"/>
      <c r="C473" s="300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298"/>
      <c r="C474" s="301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305" t="s">
        <v>184</v>
      </c>
      <c r="C475" s="306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305"/>
      <c r="C476" s="306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307"/>
      <c r="C477" s="308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33.6" customHeight="1" thickBot="1" x14ac:dyDescent="0.45">
      <c r="B480" s="295" t="s">
        <v>9</v>
      </c>
      <c r="C480" s="296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297" t="s">
        <v>190</v>
      </c>
      <c r="C481" s="299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298"/>
      <c r="C482" s="300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298"/>
      <c r="C483" s="301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298"/>
      <c r="C484" s="299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298"/>
      <c r="C485" s="300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298"/>
      <c r="C486" s="300"/>
      <c r="D486" s="16" t="s">
        <v>4</v>
      </c>
      <c r="E486" s="56">
        <v>0.51100000000000001</v>
      </c>
      <c r="F486" s="56">
        <v>0.64400000000000002</v>
      </c>
      <c r="G486" s="265">
        <v>0.49099999999999999</v>
      </c>
      <c r="H486" s="56">
        <v>0.73899999999999999</v>
      </c>
      <c r="I486" s="266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298"/>
      <c r="C487" s="299" t="s">
        <v>193</v>
      </c>
      <c r="D487" s="50" t="s">
        <v>3</v>
      </c>
      <c r="E487" s="10">
        <v>3652</v>
      </c>
      <c r="F487" s="111">
        <v>817</v>
      </c>
      <c r="G487" s="112">
        <v>2203</v>
      </c>
      <c r="H487" s="10">
        <v>1314</v>
      </c>
      <c r="I487" s="112">
        <v>750</v>
      </c>
      <c r="J487" s="111">
        <v>102</v>
      </c>
      <c r="K487" s="111">
        <v>663</v>
      </c>
      <c r="L487" s="112">
        <v>676</v>
      </c>
      <c r="M487" s="111">
        <v>438</v>
      </c>
      <c r="N487" s="250">
        <f>SUM(E487:M487)</f>
        <v>10615</v>
      </c>
    </row>
    <row r="488" spans="2:14" x14ac:dyDescent="0.4">
      <c r="B488" s="298"/>
      <c r="C488" s="300"/>
      <c r="D488" s="51" t="s">
        <v>0</v>
      </c>
      <c r="E488" s="11">
        <v>1864</v>
      </c>
      <c r="F488" s="114">
        <v>475</v>
      </c>
      <c r="G488" s="122">
        <v>1108</v>
      </c>
      <c r="H488" s="11">
        <v>1008</v>
      </c>
      <c r="I488" s="122">
        <v>522</v>
      </c>
      <c r="J488" s="114">
        <v>48</v>
      </c>
      <c r="K488" s="118">
        <v>381</v>
      </c>
      <c r="L488" s="115">
        <v>348</v>
      </c>
      <c r="M488" s="118">
        <v>204</v>
      </c>
      <c r="N488" s="198">
        <f>SUM(E488:M488)</f>
        <v>5958</v>
      </c>
    </row>
    <row r="489" spans="2:14" ht="15" thickBot="1" x14ac:dyDescent="0.45">
      <c r="B489" s="298"/>
      <c r="C489" s="301"/>
      <c r="D489" s="52" t="s">
        <v>4</v>
      </c>
      <c r="E489" s="12">
        <v>0.51</v>
      </c>
      <c r="F489" s="34">
        <v>0.58099999999999996</v>
      </c>
      <c r="G489" s="94">
        <v>0.50290000000000001</v>
      </c>
      <c r="H489" s="12">
        <v>0.76700000000000002</v>
      </c>
      <c r="I489" s="94">
        <v>0.69599999999999995</v>
      </c>
      <c r="J489" s="34">
        <f>J488/J487</f>
        <v>0.47058823529411764</v>
      </c>
      <c r="K489" s="34">
        <v>0.57499999999999996</v>
      </c>
      <c r="L489" s="94">
        <v>0.51</v>
      </c>
      <c r="M489" s="34">
        <v>0.47</v>
      </c>
      <c r="N489" s="101">
        <f>N488/N487</f>
        <v>0.56128120584079133</v>
      </c>
    </row>
    <row r="490" spans="2:14" x14ac:dyDescent="0.4">
      <c r="B490" s="298"/>
      <c r="C490" s="300" t="s">
        <v>194</v>
      </c>
      <c r="D490" s="17" t="s">
        <v>3</v>
      </c>
      <c r="E490" s="93">
        <v>3376</v>
      </c>
      <c r="F490" s="127">
        <v>933</v>
      </c>
      <c r="G490" s="128">
        <v>2003</v>
      </c>
      <c r="H490" s="93">
        <v>1205</v>
      </c>
      <c r="I490" s="128">
        <v>673</v>
      </c>
      <c r="J490" s="127">
        <v>95</v>
      </c>
      <c r="K490" s="127">
        <v>752</v>
      </c>
      <c r="L490" s="128">
        <v>786</v>
      </c>
      <c r="M490" s="127">
        <v>420</v>
      </c>
      <c r="N490" s="267">
        <f>SUM(E490:M490)</f>
        <v>10243</v>
      </c>
    </row>
    <row r="491" spans="2:14" x14ac:dyDescent="0.4">
      <c r="B491" s="298"/>
      <c r="C491" s="300"/>
      <c r="D491" s="51" t="s">
        <v>0</v>
      </c>
      <c r="E491" s="11">
        <v>1742</v>
      </c>
      <c r="F491" s="114">
        <v>513</v>
      </c>
      <c r="G491" s="122">
        <v>1034</v>
      </c>
      <c r="H491" s="11">
        <v>908</v>
      </c>
      <c r="I491" s="122">
        <v>481</v>
      </c>
      <c r="J491" s="114">
        <v>43</v>
      </c>
      <c r="K491" s="118">
        <v>406</v>
      </c>
      <c r="L491" s="115">
        <v>352</v>
      </c>
      <c r="M491" s="118">
        <v>225</v>
      </c>
      <c r="N491" s="198">
        <f>SUM(E491:M491)</f>
        <v>5704</v>
      </c>
    </row>
    <row r="492" spans="2:14" ht="15" thickBot="1" x14ac:dyDescent="0.45">
      <c r="B492" s="298"/>
      <c r="C492" s="301"/>
      <c r="D492" s="16" t="s">
        <v>4</v>
      </c>
      <c r="E492" s="56">
        <v>0.51600000000000001</v>
      </c>
      <c r="F492" s="130">
        <v>0.55000000000000004</v>
      </c>
      <c r="G492" s="131">
        <v>0.51600000000000001</v>
      </c>
      <c r="H492" s="56">
        <v>0.754</v>
      </c>
      <c r="I492" s="131">
        <v>0.71499999999999997</v>
      </c>
      <c r="J492" s="130">
        <f>J491/J490</f>
        <v>0.45263157894736844</v>
      </c>
      <c r="K492" s="130">
        <v>0.54</v>
      </c>
      <c r="L492" s="131">
        <v>0.44</v>
      </c>
      <c r="M492" s="130">
        <v>0.54</v>
      </c>
      <c r="N492" s="251">
        <f>N491/N490</f>
        <v>0.5568681050473494</v>
      </c>
    </row>
    <row r="493" spans="2:14" x14ac:dyDescent="0.4">
      <c r="B493" s="298"/>
      <c r="C493" s="299" t="s">
        <v>195</v>
      </c>
      <c r="D493" s="218" t="s">
        <v>5</v>
      </c>
      <c r="E493" s="10">
        <v>3058</v>
      </c>
      <c r="F493" s="10">
        <v>1052</v>
      </c>
      <c r="G493" s="226">
        <v>1908</v>
      </c>
      <c r="H493" s="10">
        <v>1230</v>
      </c>
      <c r="I493" s="111">
        <v>631</v>
      </c>
      <c r="J493" s="111">
        <v>81</v>
      </c>
      <c r="K493" s="111">
        <v>665</v>
      </c>
      <c r="L493" s="226">
        <v>801</v>
      </c>
      <c r="M493" s="111">
        <v>417</v>
      </c>
      <c r="N493" s="250">
        <f>SUM(E493:M493)</f>
        <v>9843</v>
      </c>
    </row>
    <row r="494" spans="2:14" x14ac:dyDescent="0.4">
      <c r="B494" s="298"/>
      <c r="C494" s="300"/>
      <c r="D494" s="219" t="s">
        <v>0</v>
      </c>
      <c r="E494" s="11">
        <v>1653</v>
      </c>
      <c r="F494" s="11">
        <v>589</v>
      </c>
      <c r="G494" s="228">
        <v>1026</v>
      </c>
      <c r="H494" s="11">
        <v>913</v>
      </c>
      <c r="I494" s="114">
        <v>471</v>
      </c>
      <c r="J494" s="114">
        <v>25</v>
      </c>
      <c r="K494" s="114">
        <v>427</v>
      </c>
      <c r="L494" s="228">
        <v>460</v>
      </c>
      <c r="M494" s="114">
        <v>226</v>
      </c>
      <c r="N494" s="198">
        <f>SUM(E494:M494)</f>
        <v>5790</v>
      </c>
    </row>
    <row r="495" spans="2:14" ht="15" thickBot="1" x14ac:dyDescent="0.45">
      <c r="B495" s="298"/>
      <c r="C495" s="301"/>
      <c r="D495" s="220" t="s">
        <v>4</v>
      </c>
      <c r="E495" s="229">
        <v>0.54100000000000004</v>
      </c>
      <c r="F495" s="229">
        <v>0.56000000000000005</v>
      </c>
      <c r="G495" s="230">
        <v>0.53700000000000003</v>
      </c>
      <c r="H495" s="229">
        <v>0.74199999999999999</v>
      </c>
      <c r="I495" s="73">
        <v>0.746</v>
      </c>
      <c r="J495" s="73">
        <f>J494/J493</f>
        <v>0.30864197530864196</v>
      </c>
      <c r="K495" s="73">
        <v>0.64200000000000002</v>
      </c>
      <c r="L495" s="230">
        <v>0.56999999999999995</v>
      </c>
      <c r="M495" s="73">
        <v>0.54</v>
      </c>
      <c r="N495" s="101">
        <f>N494/N493</f>
        <v>0.58823529411764708</v>
      </c>
    </row>
    <row r="496" spans="2:14" x14ac:dyDescent="0.4">
      <c r="B496" s="305" t="s">
        <v>196</v>
      </c>
      <c r="C496" s="306"/>
      <c r="D496" s="195" t="s">
        <v>155</v>
      </c>
      <c r="E496" s="190">
        <f>E481+E484+E487+E490+E493</f>
        <v>14956</v>
      </c>
      <c r="F496" s="190">
        <f t="shared" ref="F496:N496" si="108">F481+F484+F487+F490+F493</f>
        <v>3551</v>
      </c>
      <c r="G496" s="190">
        <f t="shared" si="108"/>
        <v>8536</v>
      </c>
      <c r="H496" s="190">
        <f t="shared" si="108"/>
        <v>5145</v>
      </c>
      <c r="I496" s="190">
        <f t="shared" si="108"/>
        <v>2804</v>
      </c>
      <c r="J496" s="190">
        <f t="shared" si="108"/>
        <v>338</v>
      </c>
      <c r="K496" s="190">
        <f t="shared" si="108"/>
        <v>2691</v>
      </c>
      <c r="L496" s="190">
        <f t="shared" si="108"/>
        <v>2696</v>
      </c>
      <c r="M496" s="190">
        <f t="shared" si="108"/>
        <v>1634</v>
      </c>
      <c r="N496" s="190">
        <f t="shared" si="108"/>
        <v>42351</v>
      </c>
    </row>
    <row r="497" spans="2:14" x14ac:dyDescent="0.4">
      <c r="B497" s="305"/>
      <c r="C497" s="306"/>
      <c r="D497" s="43" t="s">
        <v>0</v>
      </c>
      <c r="E497" s="44">
        <f>E482+E485+E488+E491+E494</f>
        <v>7750</v>
      </c>
      <c r="F497" s="44">
        <f t="shared" ref="F497:N497" si="109">F482+F485+F488+F491+F494</f>
        <v>2059</v>
      </c>
      <c r="G497" s="44">
        <f t="shared" si="109"/>
        <v>4358</v>
      </c>
      <c r="H497" s="44">
        <f t="shared" si="109"/>
        <v>3860</v>
      </c>
      <c r="I497" s="44">
        <f t="shared" si="109"/>
        <v>2034</v>
      </c>
      <c r="J497" s="44">
        <f t="shared" si="109"/>
        <v>133</v>
      </c>
      <c r="K497" s="44">
        <f t="shared" si="109"/>
        <v>1584</v>
      </c>
      <c r="L497" s="44">
        <f t="shared" si="109"/>
        <v>1356</v>
      </c>
      <c r="M497" s="44">
        <f t="shared" si="109"/>
        <v>861</v>
      </c>
      <c r="N497" s="44">
        <f t="shared" si="109"/>
        <v>23995</v>
      </c>
    </row>
    <row r="498" spans="2:14" ht="15" thickBot="1" x14ac:dyDescent="0.45">
      <c r="B498" s="307"/>
      <c r="C498" s="308"/>
      <c r="D498" s="45" t="s">
        <v>4</v>
      </c>
      <c r="E498" s="46">
        <f>E497/E496</f>
        <v>0.51818668093073017</v>
      </c>
      <c r="F498" s="46">
        <f t="shared" ref="F498:N498" si="110">F497/F496</f>
        <v>0.579836665727964</v>
      </c>
      <c r="G498" s="46">
        <f t="shared" si="110"/>
        <v>0.51054358013120904</v>
      </c>
      <c r="H498" s="46">
        <f t="shared" si="110"/>
        <v>0.75024295432458699</v>
      </c>
      <c r="I498" s="46">
        <f t="shared" si="110"/>
        <v>0.72539229671897287</v>
      </c>
      <c r="J498" s="46">
        <f t="shared" si="110"/>
        <v>0.39349112426035504</v>
      </c>
      <c r="K498" s="46">
        <f t="shared" si="110"/>
        <v>0.58862876254180607</v>
      </c>
      <c r="L498" s="46">
        <f t="shared" si="110"/>
        <v>0.5029673590504451</v>
      </c>
      <c r="M498" s="46">
        <f t="shared" si="110"/>
        <v>0.52692778457772338</v>
      </c>
      <c r="N498" s="46">
        <f t="shared" si="110"/>
        <v>0.56657457911265374</v>
      </c>
    </row>
    <row r="499" spans="2:14" ht="15" thickBot="1" x14ac:dyDescent="0.45"/>
    <row r="500" spans="2:14" ht="33.6" customHeight="1" thickBot="1" x14ac:dyDescent="0.45">
      <c r="B500" s="295" t="s">
        <v>9</v>
      </c>
      <c r="C500" s="296"/>
      <c r="D500" s="38" t="s">
        <v>10</v>
      </c>
      <c r="E500" s="1" t="s">
        <v>2</v>
      </c>
      <c r="F500" s="1" t="s">
        <v>7</v>
      </c>
      <c r="G500" s="39" t="s">
        <v>8</v>
      </c>
      <c r="H500" s="40" t="s">
        <v>14</v>
      </c>
      <c r="I500" s="39" t="s">
        <v>148</v>
      </c>
      <c r="J500" s="40" t="s">
        <v>6</v>
      </c>
      <c r="K500" s="40" t="s">
        <v>12</v>
      </c>
      <c r="L500" s="39" t="s">
        <v>13</v>
      </c>
      <c r="M500" s="98" t="s">
        <v>17</v>
      </c>
      <c r="N500" s="92" t="s">
        <v>1</v>
      </c>
    </row>
    <row r="501" spans="2:14" x14ac:dyDescent="0.4">
      <c r="B501" s="297" t="s">
        <v>197</v>
      </c>
      <c r="C501" s="299" t="s">
        <v>199</v>
      </c>
      <c r="D501" s="17" t="s">
        <v>3</v>
      </c>
      <c r="E501" s="148">
        <v>3081</v>
      </c>
      <c r="F501" s="148">
        <v>1340</v>
      </c>
      <c r="G501" s="148">
        <v>1925</v>
      </c>
      <c r="H501" s="148">
        <v>1308</v>
      </c>
      <c r="I501" s="148">
        <v>721</v>
      </c>
      <c r="J501" s="148">
        <v>87</v>
      </c>
      <c r="K501" s="148">
        <v>621</v>
      </c>
      <c r="L501" s="148">
        <v>474</v>
      </c>
      <c r="M501" s="148">
        <v>328</v>
      </c>
      <c r="N501" s="262">
        <f>SUM(E501:M501)</f>
        <v>9885</v>
      </c>
    </row>
    <row r="502" spans="2:14" x14ac:dyDescent="0.4">
      <c r="B502" s="298"/>
      <c r="C502" s="300"/>
      <c r="D502" s="51" t="s">
        <v>0</v>
      </c>
      <c r="E502" s="107">
        <v>1627</v>
      </c>
      <c r="F502" s="107">
        <v>808</v>
      </c>
      <c r="G502" s="107">
        <v>1047</v>
      </c>
      <c r="H502" s="107">
        <v>990</v>
      </c>
      <c r="I502" s="107">
        <v>395</v>
      </c>
      <c r="J502" s="107">
        <v>27</v>
      </c>
      <c r="K502" s="107">
        <v>362</v>
      </c>
      <c r="L502" s="107">
        <v>185</v>
      </c>
      <c r="M502" s="107">
        <v>103</v>
      </c>
      <c r="N502" s="263">
        <f>SUM(E502:M502)</f>
        <v>5544</v>
      </c>
    </row>
    <row r="503" spans="2:14" ht="15" thickBot="1" x14ac:dyDescent="0.45">
      <c r="B503" s="298"/>
      <c r="C503" s="301"/>
      <c r="D503" s="52" t="s">
        <v>4</v>
      </c>
      <c r="E503" s="73">
        <v>0.52800000000000002</v>
      </c>
      <c r="F503" s="73">
        <v>0.60299999999999998</v>
      </c>
      <c r="G503" s="73">
        <v>0.54300000000000004</v>
      </c>
      <c r="H503" s="73">
        <v>0.75700000000000001</v>
      </c>
      <c r="I503" s="73">
        <v>0.54800000000000004</v>
      </c>
      <c r="J503" s="73">
        <f>J502/J501</f>
        <v>0.31034482758620691</v>
      </c>
      <c r="K503" s="73">
        <v>0.58299999999999996</v>
      </c>
      <c r="L503" s="73">
        <v>0.39</v>
      </c>
      <c r="M503" s="73">
        <v>0.31</v>
      </c>
      <c r="N503" s="264">
        <f>N502/N501</f>
        <v>0.56084977238239753</v>
      </c>
    </row>
    <row r="504" spans="2:14" x14ac:dyDescent="0.4">
      <c r="B504" s="298"/>
      <c r="C504" s="299" t="s">
        <v>200</v>
      </c>
      <c r="D504" s="50" t="s">
        <v>3</v>
      </c>
      <c r="E504" s="10">
        <v>3225</v>
      </c>
      <c r="F504" s="10">
        <v>1209</v>
      </c>
      <c r="G504" s="221">
        <v>1951</v>
      </c>
      <c r="H504" s="10">
        <v>1334</v>
      </c>
      <c r="I504" s="210">
        <v>748</v>
      </c>
      <c r="J504" s="10">
        <v>63</v>
      </c>
      <c r="K504" s="124">
        <v>591</v>
      </c>
      <c r="L504" s="112">
        <v>564</v>
      </c>
      <c r="M504" s="111">
        <v>385</v>
      </c>
      <c r="N504" s="250">
        <f>SUM(E504:M504)</f>
        <v>10070</v>
      </c>
    </row>
    <row r="505" spans="2:14" x14ac:dyDescent="0.4">
      <c r="B505" s="298"/>
      <c r="C505" s="300"/>
      <c r="D505" s="51" t="s">
        <v>0</v>
      </c>
      <c r="E505" s="11">
        <v>1601</v>
      </c>
      <c r="F505" s="11">
        <v>738</v>
      </c>
      <c r="G505" s="222">
        <v>1047</v>
      </c>
      <c r="H505" s="11">
        <v>972</v>
      </c>
      <c r="I505" s="211">
        <v>481</v>
      </c>
      <c r="J505" s="11">
        <v>18</v>
      </c>
      <c r="K505" s="114">
        <v>358</v>
      </c>
      <c r="L505" s="115">
        <v>285</v>
      </c>
      <c r="M505" s="118">
        <v>167</v>
      </c>
      <c r="N505" s="198">
        <f>SUM(E505:M505)</f>
        <v>5667</v>
      </c>
    </row>
    <row r="506" spans="2:14" ht="15" thickBot="1" x14ac:dyDescent="0.45">
      <c r="B506" s="298"/>
      <c r="C506" s="300"/>
      <c r="D506" s="16" t="s">
        <v>4</v>
      </c>
      <c r="E506" s="56">
        <v>0.496</v>
      </c>
      <c r="F506" s="56">
        <v>0.61</v>
      </c>
      <c r="G506" s="265">
        <v>0.53600000000000003</v>
      </c>
      <c r="H506" s="56">
        <v>0.72899999999999998</v>
      </c>
      <c r="I506" s="266">
        <v>0.64300000000000002</v>
      </c>
      <c r="J506" s="56">
        <f>J505/J504</f>
        <v>0.2857142857142857</v>
      </c>
      <c r="K506" s="130">
        <v>0.60599999999999998</v>
      </c>
      <c r="L506" s="131">
        <v>0.5</v>
      </c>
      <c r="M506" s="130">
        <v>0.43</v>
      </c>
      <c r="N506" s="251">
        <f>N505/N504</f>
        <v>0.56276067527308837</v>
      </c>
    </row>
    <row r="507" spans="2:14" x14ac:dyDescent="0.4">
      <c r="B507" s="298"/>
      <c r="C507" s="299" t="s">
        <v>201</v>
      </c>
      <c r="D507" s="50" t="s">
        <v>3</v>
      </c>
      <c r="E507" s="10">
        <v>841</v>
      </c>
      <c r="F507" s="139"/>
      <c r="G507" s="139"/>
      <c r="H507" s="10">
        <v>311</v>
      </c>
      <c r="I507" s="139"/>
      <c r="J507" s="139"/>
      <c r="K507" s="111">
        <v>209</v>
      </c>
      <c r="L507" s="112">
        <v>219</v>
      </c>
      <c r="M507" s="111">
        <v>204</v>
      </c>
      <c r="N507" s="250">
        <f>SUM(E507:M507)</f>
        <v>1784</v>
      </c>
    </row>
    <row r="508" spans="2:14" x14ac:dyDescent="0.4">
      <c r="B508" s="298"/>
      <c r="C508" s="300"/>
      <c r="D508" s="51" t="s">
        <v>0</v>
      </c>
      <c r="E508" s="11">
        <v>466</v>
      </c>
      <c r="F508" s="141"/>
      <c r="G508" s="141"/>
      <c r="H508" s="11">
        <v>144</v>
      </c>
      <c r="I508" s="141"/>
      <c r="J508" s="141"/>
      <c r="K508" s="118">
        <v>116</v>
      </c>
      <c r="L508" s="115">
        <v>145</v>
      </c>
      <c r="M508" s="118">
        <v>75</v>
      </c>
      <c r="N508" s="198">
        <f>SUM(E508:M508)</f>
        <v>946</v>
      </c>
    </row>
    <row r="509" spans="2:14" ht="15" thickBot="1" x14ac:dyDescent="0.45">
      <c r="B509" s="298"/>
      <c r="C509" s="301"/>
      <c r="D509" s="52" t="s">
        <v>4</v>
      </c>
      <c r="E509" s="12">
        <v>0.55400000000000005</v>
      </c>
      <c r="F509" s="144"/>
      <c r="G509" s="144"/>
      <c r="H509" s="12">
        <v>0.46300000000000002</v>
      </c>
      <c r="I509" s="144"/>
      <c r="J509" s="144"/>
      <c r="K509" s="34">
        <v>0.55500000000000005</v>
      </c>
      <c r="L509" s="94">
        <v>0.66</v>
      </c>
      <c r="M509" s="34">
        <v>0.37</v>
      </c>
      <c r="N509" s="101">
        <f>N508/N507</f>
        <v>0.53026905829596416</v>
      </c>
    </row>
    <row r="510" spans="2:14" x14ac:dyDescent="0.4">
      <c r="B510" s="298"/>
      <c r="C510" s="300" t="s">
        <v>202</v>
      </c>
      <c r="D510" s="17" t="s">
        <v>3</v>
      </c>
      <c r="E510" s="93">
        <v>3827</v>
      </c>
      <c r="F510" s="127">
        <v>1085</v>
      </c>
      <c r="G510" s="128">
        <v>1835</v>
      </c>
      <c r="H510" s="93">
        <v>1746</v>
      </c>
      <c r="I510" s="325">
        <v>792</v>
      </c>
      <c r="J510" s="127">
        <v>88</v>
      </c>
      <c r="K510" s="127">
        <v>860</v>
      </c>
      <c r="L510" s="128">
        <v>945</v>
      </c>
      <c r="M510" s="127">
        <v>504</v>
      </c>
      <c r="N510" s="267">
        <f>SUM(E510:M510)</f>
        <v>11682</v>
      </c>
    </row>
    <row r="511" spans="2:14" x14ac:dyDescent="0.4">
      <c r="B511" s="298"/>
      <c r="C511" s="300"/>
      <c r="D511" s="51" t="s">
        <v>0</v>
      </c>
      <c r="E511" s="11">
        <v>1962</v>
      </c>
      <c r="F511" s="114">
        <v>689</v>
      </c>
      <c r="G511" s="122">
        <v>1019</v>
      </c>
      <c r="H511" s="11">
        <v>1327</v>
      </c>
      <c r="I511" s="326">
        <v>564</v>
      </c>
      <c r="J511" s="114">
        <v>39</v>
      </c>
      <c r="K511" s="118">
        <v>446</v>
      </c>
      <c r="L511" s="115">
        <v>548</v>
      </c>
      <c r="M511" s="118">
        <v>215</v>
      </c>
      <c r="N511" s="198">
        <f>SUM(E511:M511)</f>
        <v>6809</v>
      </c>
    </row>
    <row r="512" spans="2:14" ht="15" thickBot="1" x14ac:dyDescent="0.45">
      <c r="B512" s="298"/>
      <c r="C512" s="301"/>
      <c r="D512" s="16" t="s">
        <v>4</v>
      </c>
      <c r="E512" s="56">
        <v>0.51300000000000001</v>
      </c>
      <c r="F512" s="130">
        <v>0.63500000000000001</v>
      </c>
      <c r="G512" s="131">
        <v>0.55500000000000005</v>
      </c>
      <c r="H512" s="56">
        <v>0.76</v>
      </c>
      <c r="I512" s="327">
        <v>0.71199999999999997</v>
      </c>
      <c r="J512" s="130">
        <f>J511/J510</f>
        <v>0.44318181818181818</v>
      </c>
      <c r="K512" s="130">
        <v>0.51900000000000002</v>
      </c>
      <c r="L512" s="131">
        <v>0.56999999999999995</v>
      </c>
      <c r="M512" s="130">
        <v>0.43</v>
      </c>
      <c r="N512" s="251">
        <f>N511/N510</f>
        <v>0.58286252354048962</v>
      </c>
    </row>
    <row r="513" spans="2:14" x14ac:dyDescent="0.4">
      <c r="B513" s="305" t="s">
        <v>198</v>
      </c>
      <c r="C513" s="306"/>
      <c r="D513" s="274" t="s">
        <v>155</v>
      </c>
      <c r="E513" s="42">
        <f>E501+E504+E507+E510</f>
        <v>10974</v>
      </c>
      <c r="F513" s="42">
        <f t="shared" ref="F513:M513" si="111">F501+F504+F507+F510</f>
        <v>3634</v>
      </c>
      <c r="G513" s="42">
        <f t="shared" si="111"/>
        <v>5711</v>
      </c>
      <c r="H513" s="42">
        <f t="shared" si="111"/>
        <v>4699</v>
      </c>
      <c r="I513" s="42">
        <f t="shared" si="111"/>
        <v>2261</v>
      </c>
      <c r="J513" s="42">
        <f t="shared" si="111"/>
        <v>238</v>
      </c>
      <c r="K513" s="42">
        <f t="shared" si="111"/>
        <v>2281</v>
      </c>
      <c r="L513" s="42">
        <f t="shared" si="111"/>
        <v>2202</v>
      </c>
      <c r="M513" s="42">
        <f t="shared" si="111"/>
        <v>1421</v>
      </c>
      <c r="N513" s="232">
        <f>N501+N504+N507+N510</f>
        <v>33421</v>
      </c>
    </row>
    <row r="514" spans="2:14" x14ac:dyDescent="0.4">
      <c r="B514" s="305"/>
      <c r="C514" s="306"/>
      <c r="D514" s="275" t="s">
        <v>0</v>
      </c>
      <c r="E514" s="44">
        <f>E502+E505+E508+E511</f>
        <v>5656</v>
      </c>
      <c r="F514" s="44">
        <f t="shared" ref="F514:M514" si="112">F502+F505+F508+F511</f>
        <v>2235</v>
      </c>
      <c r="G514" s="44">
        <f t="shared" si="112"/>
        <v>3113</v>
      </c>
      <c r="H514" s="44">
        <f t="shared" si="112"/>
        <v>3433</v>
      </c>
      <c r="I514" s="44">
        <f t="shared" si="112"/>
        <v>1440</v>
      </c>
      <c r="J514" s="44">
        <f t="shared" si="112"/>
        <v>84</v>
      </c>
      <c r="K514" s="44">
        <f t="shared" si="112"/>
        <v>1282</v>
      </c>
      <c r="L514" s="44">
        <f t="shared" si="112"/>
        <v>1163</v>
      </c>
      <c r="M514" s="44">
        <f t="shared" si="112"/>
        <v>560</v>
      </c>
      <c r="N514" s="44">
        <f>N502+N505+N508+N511</f>
        <v>18966</v>
      </c>
    </row>
    <row r="515" spans="2:14" ht="15" thickBot="1" x14ac:dyDescent="0.45">
      <c r="B515" s="307"/>
      <c r="C515" s="308"/>
      <c r="D515" s="276" t="s">
        <v>4</v>
      </c>
      <c r="E515" s="46">
        <f>E514/E513</f>
        <v>0.51540003644979038</v>
      </c>
      <c r="F515" s="46">
        <f t="shared" ref="F515:M515" si="113">F514/F513</f>
        <v>0.61502476609796364</v>
      </c>
      <c r="G515" s="46">
        <f t="shared" si="113"/>
        <v>0.54508842584486084</v>
      </c>
      <c r="H515" s="46">
        <f t="shared" si="113"/>
        <v>0.7305809746754629</v>
      </c>
      <c r="I515" s="46">
        <f t="shared" si="113"/>
        <v>0.63688633348076074</v>
      </c>
      <c r="J515" s="46">
        <f t="shared" si="113"/>
        <v>0.35294117647058826</v>
      </c>
      <c r="K515" s="46">
        <f t="shared" si="113"/>
        <v>0.56203419552827705</v>
      </c>
      <c r="L515" s="46">
        <f t="shared" si="113"/>
        <v>0.52815622161671205</v>
      </c>
      <c r="M515" s="46">
        <f t="shared" si="113"/>
        <v>0.39408866995073893</v>
      </c>
      <c r="N515" s="46">
        <f>N514/N513</f>
        <v>0.5674875078543431</v>
      </c>
    </row>
    <row r="516" spans="2:14" ht="15" thickBot="1" x14ac:dyDescent="0.45"/>
    <row r="517" spans="2:14" ht="25.8" thickBot="1" x14ac:dyDescent="0.45">
      <c r="B517" s="295" t="s">
        <v>9</v>
      </c>
      <c r="C517" s="296"/>
      <c r="D517" s="38" t="s">
        <v>10</v>
      </c>
      <c r="E517" s="1" t="s">
        <v>2</v>
      </c>
      <c r="F517" s="1" t="s">
        <v>7</v>
      </c>
      <c r="G517" s="39" t="s">
        <v>8</v>
      </c>
      <c r="H517" s="40" t="s">
        <v>14</v>
      </c>
      <c r="I517" s="39" t="s">
        <v>148</v>
      </c>
      <c r="J517" s="40" t="s">
        <v>6</v>
      </c>
      <c r="K517" s="40" t="s">
        <v>12</v>
      </c>
      <c r="L517" s="39" t="s">
        <v>13</v>
      </c>
      <c r="M517" s="98" t="s">
        <v>17</v>
      </c>
      <c r="N517" s="92" t="s">
        <v>1</v>
      </c>
    </row>
    <row r="518" spans="2:14" x14ac:dyDescent="0.4">
      <c r="B518" s="297" t="s">
        <v>203</v>
      </c>
      <c r="C518" s="299" t="s">
        <v>204</v>
      </c>
      <c r="D518" s="17" t="s">
        <v>3</v>
      </c>
      <c r="E518" s="148">
        <v>3237</v>
      </c>
      <c r="F518" s="148">
        <v>1112</v>
      </c>
      <c r="G518" s="148">
        <v>1866</v>
      </c>
      <c r="H518" s="148">
        <v>1358</v>
      </c>
      <c r="I518" s="148">
        <v>781</v>
      </c>
      <c r="J518" s="148">
        <v>78</v>
      </c>
      <c r="K518" s="148">
        <v>424</v>
      </c>
      <c r="L518" s="148">
        <v>393</v>
      </c>
      <c r="M518" s="148">
        <v>399</v>
      </c>
      <c r="N518" s="262">
        <f>SUM(E518:M518)</f>
        <v>9648</v>
      </c>
    </row>
    <row r="519" spans="2:14" x14ac:dyDescent="0.4">
      <c r="B519" s="298"/>
      <c r="C519" s="300"/>
      <c r="D519" s="51" t="s">
        <v>0</v>
      </c>
      <c r="E519" s="107">
        <v>1605</v>
      </c>
      <c r="F519" s="107">
        <v>693</v>
      </c>
      <c r="G519" s="107">
        <v>922</v>
      </c>
      <c r="H519" s="107">
        <v>945</v>
      </c>
      <c r="I519" s="107">
        <v>540</v>
      </c>
      <c r="J519" s="107">
        <v>31</v>
      </c>
      <c r="K519" s="107">
        <v>231</v>
      </c>
      <c r="L519" s="107">
        <v>147</v>
      </c>
      <c r="M519" s="107">
        <v>141</v>
      </c>
      <c r="N519" s="263">
        <f>SUM(E519:M519)</f>
        <v>5255</v>
      </c>
    </row>
    <row r="520" spans="2:14" ht="15" thickBot="1" x14ac:dyDescent="0.45">
      <c r="B520" s="298"/>
      <c r="C520" s="301"/>
      <c r="D520" s="52" t="s">
        <v>4</v>
      </c>
      <c r="E520" s="277">
        <v>0.496</v>
      </c>
      <c r="F520" s="277">
        <v>0.623</v>
      </c>
      <c r="G520" s="277">
        <v>0.49399999999999999</v>
      </c>
      <c r="H520" s="277">
        <v>0.69599999999999995</v>
      </c>
      <c r="I520" s="277">
        <v>0.69099999999999995</v>
      </c>
      <c r="J520" s="277">
        <f>J519/J518</f>
        <v>0.39743589743589741</v>
      </c>
      <c r="K520" s="277">
        <v>0.54500000000000004</v>
      </c>
      <c r="L520" s="277">
        <v>0.37</v>
      </c>
      <c r="M520" s="277">
        <v>0.35</v>
      </c>
      <c r="N520" s="264">
        <f>N519/N518</f>
        <v>0.54467247097844118</v>
      </c>
    </row>
    <row r="521" spans="2:14" x14ac:dyDescent="0.4">
      <c r="B521" s="298"/>
      <c r="C521" s="299" t="s">
        <v>205</v>
      </c>
      <c r="D521" s="50" t="s">
        <v>3</v>
      </c>
      <c r="E521" s="10">
        <v>3727</v>
      </c>
      <c r="F521" s="10">
        <v>1050</v>
      </c>
      <c r="G521" s="221">
        <v>2317</v>
      </c>
      <c r="H521" s="10">
        <v>1598</v>
      </c>
      <c r="I521" s="210">
        <v>756</v>
      </c>
      <c r="J521" s="10">
        <v>69</v>
      </c>
      <c r="K521" s="124">
        <v>733</v>
      </c>
      <c r="L521" s="112">
        <v>557</v>
      </c>
      <c r="M521" s="111">
        <v>458</v>
      </c>
      <c r="N521" s="250">
        <f>SUM(E521:M521)</f>
        <v>11265</v>
      </c>
    </row>
    <row r="522" spans="2:14" x14ac:dyDescent="0.4">
      <c r="B522" s="298"/>
      <c r="C522" s="300"/>
      <c r="D522" s="51" t="s">
        <v>0</v>
      </c>
      <c r="E522" s="11">
        <v>1807</v>
      </c>
      <c r="F522" s="11">
        <v>656</v>
      </c>
      <c r="G522" s="222">
        <v>1129</v>
      </c>
      <c r="H522" s="11">
        <v>1143</v>
      </c>
      <c r="I522" s="211">
        <v>510</v>
      </c>
      <c r="J522" s="11">
        <v>12</v>
      </c>
      <c r="K522" s="114">
        <v>406</v>
      </c>
      <c r="L522" s="115">
        <v>325</v>
      </c>
      <c r="M522" s="118">
        <v>185</v>
      </c>
      <c r="N522" s="198">
        <f>SUM(E522:M522)</f>
        <v>6173</v>
      </c>
    </row>
    <row r="523" spans="2:14" ht="15" thickBot="1" x14ac:dyDescent="0.45">
      <c r="B523" s="298"/>
      <c r="C523" s="300"/>
      <c r="D523" s="16" t="s">
        <v>4</v>
      </c>
      <c r="E523" s="283">
        <v>0.48499999999999999</v>
      </c>
      <c r="F523" s="283">
        <v>0.625</v>
      </c>
      <c r="G523" s="284">
        <v>0.48699999999999999</v>
      </c>
      <c r="H523" s="283">
        <v>0.71499999999999997</v>
      </c>
      <c r="I523" s="285">
        <v>0.67500000000000004</v>
      </c>
      <c r="J523" s="283">
        <f>J522/J521</f>
        <v>0.17391304347826086</v>
      </c>
      <c r="K523" s="286">
        <v>0.55400000000000005</v>
      </c>
      <c r="L523" s="287">
        <v>0.57999999999999996</v>
      </c>
      <c r="M523" s="286">
        <v>0.4</v>
      </c>
      <c r="N523" s="288">
        <f>N522/N521</f>
        <v>0.54798047048379939</v>
      </c>
    </row>
    <row r="524" spans="2:14" x14ac:dyDescent="0.4">
      <c r="B524" s="298"/>
      <c r="C524" s="302" t="s">
        <v>206</v>
      </c>
      <c r="D524" s="278" t="s">
        <v>3</v>
      </c>
      <c r="E524" s="279">
        <v>3755</v>
      </c>
      <c r="F524" s="281">
        <v>1050</v>
      </c>
      <c r="G524" s="280">
        <v>2279</v>
      </c>
      <c r="H524" s="279">
        <v>1524</v>
      </c>
      <c r="I524" s="280">
        <v>704</v>
      </c>
      <c r="J524" s="281">
        <v>81</v>
      </c>
      <c r="K524" s="281">
        <v>424</v>
      </c>
      <c r="L524" s="280">
        <v>701</v>
      </c>
      <c r="M524" s="281">
        <v>381</v>
      </c>
      <c r="N524" s="282">
        <f>SUM(E524:M524)</f>
        <v>10899</v>
      </c>
    </row>
    <row r="525" spans="2:14" x14ac:dyDescent="0.4">
      <c r="B525" s="298"/>
      <c r="C525" s="303"/>
      <c r="D525" s="268" t="s">
        <v>0</v>
      </c>
      <c r="E525" s="269">
        <v>1729</v>
      </c>
      <c r="F525" s="270">
        <v>683</v>
      </c>
      <c r="G525" s="289">
        <v>817</v>
      </c>
      <c r="H525" s="269">
        <v>996</v>
      </c>
      <c r="I525" s="289">
        <v>360</v>
      </c>
      <c r="J525" s="270">
        <v>27</v>
      </c>
      <c r="K525" s="272">
        <v>218</v>
      </c>
      <c r="L525" s="271">
        <v>420</v>
      </c>
      <c r="M525" s="272">
        <v>139</v>
      </c>
      <c r="N525" s="273">
        <f>SUM(E525:M525)</f>
        <v>5389</v>
      </c>
    </row>
    <row r="526" spans="2:14" ht="15" thickBot="1" x14ac:dyDescent="0.45">
      <c r="B526" s="298"/>
      <c r="C526" s="304"/>
      <c r="D526" s="290" t="s">
        <v>4</v>
      </c>
      <c r="E526" s="291">
        <v>0.46</v>
      </c>
      <c r="F526" s="292">
        <v>0.65</v>
      </c>
      <c r="G526" s="293">
        <v>0.35849999999999999</v>
      </c>
      <c r="H526" s="291">
        <v>0.65400000000000003</v>
      </c>
      <c r="I526" s="293">
        <v>0.51100000000000001</v>
      </c>
      <c r="J526" s="292">
        <f>J525/J524</f>
        <v>0.33333333333333331</v>
      </c>
      <c r="K526" s="292">
        <v>0.51400000000000001</v>
      </c>
      <c r="L526" s="293">
        <v>0.59</v>
      </c>
      <c r="M526" s="292">
        <v>0.36</v>
      </c>
      <c r="N526" s="294">
        <f>N525/N524</f>
        <v>0.49444903202128637</v>
      </c>
    </row>
    <row r="527" spans="2:14" x14ac:dyDescent="0.4">
      <c r="B527" s="298"/>
      <c r="C527" s="300" t="s">
        <v>207</v>
      </c>
      <c r="D527" s="17" t="s">
        <v>3</v>
      </c>
      <c r="E527" s="93"/>
      <c r="F527" s="127"/>
      <c r="G527" s="128"/>
      <c r="H527" s="93"/>
      <c r="I527" s="128"/>
      <c r="J527" s="127"/>
      <c r="K527" s="127"/>
      <c r="L527" s="128"/>
      <c r="M527" s="127"/>
      <c r="N527" s="267">
        <f>SUM(E527:M527)</f>
        <v>0</v>
      </c>
    </row>
    <row r="528" spans="2:14" x14ac:dyDescent="0.4">
      <c r="B528" s="298"/>
      <c r="C528" s="300"/>
      <c r="D528" s="51" t="s">
        <v>0</v>
      </c>
      <c r="E528" s="11"/>
      <c r="F528" s="114"/>
      <c r="G528" s="122"/>
      <c r="H528" s="11"/>
      <c r="I528" s="122"/>
      <c r="J528" s="114"/>
      <c r="K528" s="118"/>
      <c r="L528" s="115"/>
      <c r="M528" s="118"/>
      <c r="N528" s="198">
        <f>SUM(E528:M528)</f>
        <v>0</v>
      </c>
    </row>
    <row r="529" spans="2:14" ht="15" thickBot="1" x14ac:dyDescent="0.45">
      <c r="B529" s="298"/>
      <c r="C529" s="301"/>
      <c r="D529" s="16" t="s">
        <v>4</v>
      </c>
      <c r="E529" s="56"/>
      <c r="F529" s="130"/>
      <c r="G529" s="131"/>
      <c r="H529" s="56"/>
      <c r="I529" s="131"/>
      <c r="J529" s="130"/>
      <c r="K529" s="130"/>
      <c r="L529" s="131"/>
      <c r="M529" s="130"/>
      <c r="N529" s="251" t="e">
        <f>N528/N527</f>
        <v>#DIV/0!</v>
      </c>
    </row>
    <row r="530" spans="2:14" x14ac:dyDescent="0.4">
      <c r="B530" s="298"/>
      <c r="C530" s="299" t="s">
        <v>208</v>
      </c>
      <c r="D530" s="218" t="s">
        <v>5</v>
      </c>
      <c r="E530" s="10"/>
      <c r="F530" s="10"/>
      <c r="G530" s="226"/>
      <c r="H530" s="10"/>
      <c r="I530" s="111"/>
      <c r="J530" s="111"/>
      <c r="K530" s="111"/>
      <c r="L530" s="226"/>
      <c r="M530" s="111"/>
      <c r="N530" s="250">
        <f>SUM(E530:M530)</f>
        <v>0</v>
      </c>
    </row>
    <row r="531" spans="2:14" x14ac:dyDescent="0.4">
      <c r="B531" s="298"/>
      <c r="C531" s="300"/>
      <c r="D531" s="219" t="s">
        <v>0</v>
      </c>
      <c r="E531" s="11"/>
      <c r="F531" s="11"/>
      <c r="G531" s="228"/>
      <c r="H531" s="11"/>
      <c r="I531" s="114"/>
      <c r="J531" s="114"/>
      <c r="K531" s="114"/>
      <c r="L531" s="228"/>
      <c r="M531" s="114"/>
      <c r="N531" s="198">
        <f>SUM(E531:M531)</f>
        <v>0</v>
      </c>
    </row>
    <row r="532" spans="2:14" ht="15" thickBot="1" x14ac:dyDescent="0.45">
      <c r="B532" s="298"/>
      <c r="C532" s="301"/>
      <c r="D532" s="220" t="s">
        <v>4</v>
      </c>
      <c r="E532" s="229"/>
      <c r="F532" s="229"/>
      <c r="G532" s="230"/>
      <c r="H532" s="229"/>
      <c r="I532" s="73"/>
      <c r="J532" s="73"/>
      <c r="K532" s="73"/>
      <c r="L532" s="230"/>
      <c r="M532" s="73"/>
      <c r="N532" s="101" t="e">
        <f>N531/N530</f>
        <v>#DIV/0!</v>
      </c>
    </row>
    <row r="533" spans="2:14" x14ac:dyDescent="0.4">
      <c r="B533" s="305" t="s">
        <v>209</v>
      </c>
      <c r="C533" s="306"/>
      <c r="D533" s="195" t="s">
        <v>155</v>
      </c>
      <c r="E533" s="190">
        <f>E518+E521+E524+E527+E530</f>
        <v>10719</v>
      </c>
      <c r="F533" s="190">
        <f t="shared" ref="F533:N533" si="114">F518+F521+F524+F527+F530</f>
        <v>3212</v>
      </c>
      <c r="G533" s="190">
        <f t="shared" si="114"/>
        <v>6462</v>
      </c>
      <c r="H533" s="190">
        <f t="shared" si="114"/>
        <v>4480</v>
      </c>
      <c r="I533" s="190">
        <f t="shared" si="114"/>
        <v>2241</v>
      </c>
      <c r="J533" s="190">
        <f t="shared" si="114"/>
        <v>228</v>
      </c>
      <c r="K533" s="190">
        <f t="shared" si="114"/>
        <v>1581</v>
      </c>
      <c r="L533" s="190">
        <f t="shared" si="114"/>
        <v>1651</v>
      </c>
      <c r="M533" s="190">
        <f t="shared" si="114"/>
        <v>1238</v>
      </c>
      <c r="N533" s="190">
        <f t="shared" si="114"/>
        <v>31812</v>
      </c>
    </row>
    <row r="534" spans="2:14" x14ac:dyDescent="0.4">
      <c r="B534" s="305"/>
      <c r="C534" s="306"/>
      <c r="D534" s="43" t="s">
        <v>0</v>
      </c>
      <c r="E534" s="44">
        <f>E519+E522+E525+E528+E531</f>
        <v>5141</v>
      </c>
      <c r="F534" s="44">
        <f t="shared" ref="F534:N534" si="115">F519+F522+F525+F528+F531</f>
        <v>2032</v>
      </c>
      <c r="G534" s="44">
        <f t="shared" si="115"/>
        <v>2868</v>
      </c>
      <c r="H534" s="44">
        <f t="shared" si="115"/>
        <v>3084</v>
      </c>
      <c r="I534" s="44">
        <f t="shared" si="115"/>
        <v>1410</v>
      </c>
      <c r="J534" s="44">
        <f t="shared" si="115"/>
        <v>70</v>
      </c>
      <c r="K534" s="44">
        <f t="shared" si="115"/>
        <v>855</v>
      </c>
      <c r="L534" s="44">
        <f t="shared" si="115"/>
        <v>892</v>
      </c>
      <c r="M534" s="44">
        <f t="shared" si="115"/>
        <v>465</v>
      </c>
      <c r="N534" s="44">
        <f t="shared" si="115"/>
        <v>16817</v>
      </c>
    </row>
    <row r="535" spans="2:14" ht="15" thickBot="1" x14ac:dyDescent="0.45">
      <c r="B535" s="307"/>
      <c r="C535" s="308"/>
      <c r="D535" s="45" t="s">
        <v>4</v>
      </c>
      <c r="E535" s="46">
        <f>E534/E533</f>
        <v>0.4796156357869204</v>
      </c>
      <c r="F535" s="46">
        <f t="shared" ref="F535:N535" si="116">F534/F533</f>
        <v>0.63262764632627644</v>
      </c>
      <c r="G535" s="46">
        <f t="shared" si="116"/>
        <v>0.44382544103992572</v>
      </c>
      <c r="H535" s="46">
        <f t="shared" si="116"/>
        <v>0.68839285714285714</v>
      </c>
      <c r="I535" s="46">
        <f t="shared" si="116"/>
        <v>0.62918340026773767</v>
      </c>
      <c r="J535" s="46">
        <f t="shared" si="116"/>
        <v>0.30701754385964913</v>
      </c>
      <c r="K535" s="46">
        <f t="shared" si="116"/>
        <v>0.54079696394686905</v>
      </c>
      <c r="L535" s="46">
        <f t="shared" si="116"/>
        <v>0.5402786190187765</v>
      </c>
      <c r="M535" s="46">
        <f t="shared" si="116"/>
        <v>0.3756058158319871</v>
      </c>
      <c r="N535" s="46">
        <f t="shared" si="116"/>
        <v>0.52863699232993844</v>
      </c>
    </row>
  </sheetData>
  <mergeCells count="213">
    <mergeCell ref="B513:C515"/>
    <mergeCell ref="B480:C480"/>
    <mergeCell ref="B481:B495"/>
    <mergeCell ref="C481:C483"/>
    <mergeCell ref="C484:C486"/>
    <mergeCell ref="C487:C489"/>
    <mergeCell ref="C490:C492"/>
    <mergeCell ref="C493:C495"/>
    <mergeCell ref="B496:C498"/>
    <mergeCell ref="B442:C442"/>
    <mergeCell ref="B443:B454"/>
    <mergeCell ref="C443:C445"/>
    <mergeCell ref="C446:C448"/>
    <mergeCell ref="C449:C451"/>
    <mergeCell ref="C452:C454"/>
    <mergeCell ref="B455:C457"/>
    <mergeCell ref="B500:C500"/>
    <mergeCell ref="B501:B512"/>
    <mergeCell ref="C501:C503"/>
    <mergeCell ref="C504:C506"/>
    <mergeCell ref="C507:C509"/>
    <mergeCell ref="C510:C512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517:C517"/>
    <mergeCell ref="B518:B532"/>
    <mergeCell ref="C518:C520"/>
    <mergeCell ref="C521:C523"/>
    <mergeCell ref="C524:C526"/>
    <mergeCell ref="C527:C529"/>
    <mergeCell ref="C530:C532"/>
    <mergeCell ref="B533:C535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C469:C471"/>
    <mergeCell ref="B459:C459"/>
    <mergeCell ref="B460:B474"/>
    <mergeCell ref="C460:C462"/>
    <mergeCell ref="C463:C465"/>
    <mergeCell ref="C466:C468"/>
    <mergeCell ref="C472:C474"/>
    <mergeCell ref="B475:C477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(26년3월16일주)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2026-03-31T00:16:28Z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