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5A18FB17-40B5-4D1A-871D-289A75B39D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10월10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8" i="10" l="1"/>
  <c r="N427" i="10"/>
  <c r="N426" i="10"/>
  <c r="N425" i="10" l="1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K440" i="10" l="1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<sst xmlns="http://schemas.openxmlformats.org/spreadsheetml/2006/main" count="797" uniqueCount="179">
  <si>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</si>
  <si>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</si>
  <si>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</si>
  <si>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</si>
  <si>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</si>
  <si>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</si>
  <si>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</si>
  <si>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</si>
  <si>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</si>
  <si>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</si>
  <si>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</si>
  <si>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</si>
  <si>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</si>
  <si>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</si>
  <si>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</si>
  <si>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</si>
  <si>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</si>
  <si>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</si>
  <si>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</si>
  <si>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</si>
  <si>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</si>
  <si>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</si>
  <si>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</si>
  <si>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</si>
  <si>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</si>
  <si>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</si>
  <si>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</si>
  <si>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</si>
  <si>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</si>
  <si>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</si>
  <si>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</si>
  <si>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</si>
  <si>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</si>
  <si>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</si>
  <si>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</si>
  <si>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</si>
  <si>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</si>
  <si>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</si>
  <si>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</si>
  <si>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</si>
  <si>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</si>
  <si>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</si>
  <si>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</si>
  <si>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</si>
  <si>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</si>
  <si>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</si>
  <si>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</si>
  <si>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</si>
  <si>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</si>
  <si>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</si>
  <si>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</si>
  <si>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</si>
  <si>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</si>
  <si>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</si>
  <si>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</si>
  <si>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</si>
  <si>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</si>
  <si>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</si>
  <si>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</si>
  <si>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</si>
  <si>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</si>
  <si>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</si>
  <si>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</si>
  <si>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</si>
  <si>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</si>
  <si>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</si>
  <si>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</si>
  <si>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</si>
  <si>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</si>
  <si>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</si>
  <si>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</si>
  <si>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</si>
  <si>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</si>
  <si>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</si>
  <si>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</si>
  <si>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</si>
  <si>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</si>
  <si>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</si>
  <si>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</si>
  <si>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</si>
  <si>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</si>
  <si>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</si>
  <si>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</si>
  <si>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</si>
  <si>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</si>
  <si>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</si>
  <si>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</si>
  <si>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</si>
  <si>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</si>
  <si>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</si>
  <si>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</si>
  <si>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</si>
  <si>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</si>
  <si>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</si>
  <si>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</si>
  <si>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</si>
  <si>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</si>
  <si>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</si>
  <si>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</si>
  <si>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</si>
  <si>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</si>
  <si>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</si>
  <si>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</si>
  <si>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</si>
  <si>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</si>
  <si>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</si>
  <si>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</si>
  <si>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</si>
  <si>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</si>
  <si>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</si>
  <si>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</si>
  <si>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</si>
  <si>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</si>
  <si>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</si>
  <si>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</si>
  <si>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</si>
  <si>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</si>
  <si>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</si>
  <si>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</si>
  <si>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</si>
  <si>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</si>
  <si>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</si>
  <si>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</si>
  <si>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</si>
  <si>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</si>
  <si>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</si>
  <si>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</si>
  <si>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</si>
  <si>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</si>
  <si>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</si>
  <si>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</si>
  <si>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</si>
  <si>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</si>
  <si>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</si>
  <si>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</si>
  <si>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</si>
  <si>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</si>
  <si>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</si>
  <si>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</si>
  <si>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</si>
  <si>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</si>
  <si>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</si>
  <si>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</si>
  <si>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</si>
  <si>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</si>
  <si>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</si>
  <si>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</si>
  <si>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</si>
  <si>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</si>
  <si>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</si>
  <si>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</si>
  <si>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</si>
  <si>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</si>
  <si>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</si>
  <si>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</si>
  <si>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</si>
  <si>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</si>
  <si>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</si>
  <si>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</si>
  <si>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</si>
  <si>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</si>
  <si>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</si>
  <si>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</si>
  <si>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</si>
  <si>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</si>
  <si>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</si>
  <si>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</si>
  <si>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</si>
  <si>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</si>
  <si>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</si>
  <si>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</si>
  <si>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</si>
  <si>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</si>
  <si>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</si>
  <si>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</si>
  <si>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</si>
  <si>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출품 : 78 대</t>
  </si>
  <si>
    <t>낙찰 : 34 대</t>
  </si>
  <si>
    <t>낙찰률 : 43%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</si>
</sst>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37" xfId="2" applyFont="1" applyFill="1" applyBorder="1">
      <alignment vertical="center"/>
    </xf>
    <xf numFmtId="41" fontId="5" fillId="7" borderId="38" xfId="2" applyFont="1" applyFill="1" applyBorder="1">
      <alignment vertical="center"/>
    </xf>
    <xf numFmtId="9" fontId="3" fillId="7" borderId="39" xfId="1" applyFont="1" applyFill="1" applyBorder="1">
      <alignment vertical="center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vertical="center" wrapText="1"/>
    </xf>
    <xf numFmtId="41" fontId="3" fillId="7" borderId="10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9" fontId="5" fillId="7" borderId="4" xfId="1" applyFont="1" applyFill="1" applyBorder="1" applyAlignment="1">
      <alignment horizontal="right" vertical="center" wrapText="1"/>
    </xf>
    <xf numFmtId="3" fontId="10" fillId="7" borderId="74" xfId="0" applyNumberFormat="1" applyFont="1" applyFill="1" applyBorder="1" applyAlignment="1">
      <alignment horizontal="right" vertical="center" wrapText="1"/>
    </xf>
    <xf numFmtId="41" fontId="3" fillId="7" borderId="63" xfId="2" applyFont="1" applyFill="1" applyBorder="1">
      <alignment vertical="center"/>
    </xf>
    <xf numFmtId="41" fontId="11" fillId="7" borderId="64" xfId="2" applyFont="1" applyFill="1" applyBorder="1" applyAlignment="1">
      <alignment horizontal="right" vertical="center" wrapText="1"/>
    </xf>
    <xf numFmtId="41" fontId="5" fillId="7" borderId="64" xfId="2" applyFont="1" applyFill="1" applyBorder="1">
      <alignment vertical="center"/>
    </xf>
    <xf numFmtId="9" fontId="10" fillId="7" borderId="75" xfId="0" applyNumberFormat="1" applyFont="1" applyFill="1" applyBorder="1" applyAlignment="1">
      <alignment horizontal="right" vertical="center" wrapText="1"/>
    </xf>
    <xf numFmtId="9" fontId="3" fillId="7" borderId="76" xfId="1" applyFont="1" applyFill="1" applyBorder="1">
      <alignment vertical="center"/>
    </xf>
    <xf numFmtId="41" fontId="3" fillId="7" borderId="37" xfId="2" applyFont="1" applyFill="1" applyBorder="1" applyAlignment="1">
      <alignment vertical="center" wrapText="1"/>
    </xf>
    <xf numFmtId="41" fontId="5" fillId="7" borderId="50" xfId="2" applyFont="1" applyFill="1" applyBorder="1" applyAlignment="1">
      <alignment vertical="center" wrapText="1"/>
    </xf>
    <xf numFmtId="9" fontId="3" fillId="7" borderId="39" xfId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4"/>
  <sheetViews>
    <sheetView tabSelected="1" topLeftCell="A421" workbookViewId="0">
      <selection activeCell="G432" sqref="G432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97" t="s">
        <v>11</v>
      </c>
      <c r="C1" s="298"/>
      <c r="D1" s="298"/>
      <c r="E1" s="299" t="s">
        <v>18</v>
      </c>
      <c r="F1" s="300"/>
      <c r="G1" s="300"/>
      <c r="H1" s="300"/>
      <c r="I1" s="300"/>
      <c r="J1" s="300"/>
      <c r="K1" s="300"/>
      <c r="L1" s="301"/>
      <c r="M1" s="36" t="s">
        <v>16</v>
      </c>
    </row>
    <row r="2" spans="2:13" ht="35.4" customHeight="1" thickBot="1" x14ac:dyDescent="0.45">
      <c r="B2" s="281" t="s">
        <v>9</v>
      </c>
      <c r="C2" s="282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02" t="s">
        <v>19</v>
      </c>
      <c r="C3" s="285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03"/>
      <c r="C4" s="291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03"/>
      <c r="C5" s="292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03"/>
      <c r="C6" s="286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03"/>
      <c r="C7" s="291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03"/>
      <c r="C8" s="291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03"/>
      <c r="C9" s="285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03"/>
      <c r="C10" s="291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03"/>
      <c r="C11" s="292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03"/>
      <c r="C12" s="285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03"/>
      <c r="C13" s="291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03"/>
      <c r="C14" s="292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03"/>
      <c r="C15" s="285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03"/>
      <c r="C16" s="291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04"/>
      <c r="C17" s="292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7" t="s">
        <v>15</v>
      </c>
      <c r="C18" s="278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7"/>
      <c r="C19" s="278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79"/>
      <c r="C20" s="280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81" t="s">
        <v>9</v>
      </c>
      <c r="C22" s="282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02" t="s">
        <v>31</v>
      </c>
      <c r="C23" s="285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03"/>
      <c r="C24" s="291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03"/>
      <c r="C25" s="292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03"/>
      <c r="C26" s="286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03"/>
      <c r="C27" s="291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03"/>
      <c r="C28" s="291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03"/>
      <c r="C29" s="285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03"/>
      <c r="C30" s="291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03"/>
      <c r="C31" s="292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03"/>
      <c r="C32" s="285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03"/>
      <c r="C33" s="291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03"/>
      <c r="C34" s="292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03"/>
      <c r="C35" s="285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03"/>
      <c r="C36" s="291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04"/>
      <c r="C37" s="292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7" t="s">
        <v>30</v>
      </c>
      <c r="C38" s="278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7"/>
      <c r="C39" s="278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79"/>
      <c r="C40" s="280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81" t="s">
        <v>9</v>
      </c>
      <c r="C42" s="282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77"/>
      <c r="C43" s="286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77"/>
      <c r="C44" s="291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77"/>
      <c r="C45" s="292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7"/>
      <c r="C46" s="286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77"/>
      <c r="C47" s="291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77"/>
      <c r="C48" s="291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77"/>
      <c r="C49" s="285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77"/>
      <c r="C50" s="291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77"/>
      <c r="C51" s="292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7"/>
      <c r="C52" s="285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77"/>
      <c r="C53" s="291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84"/>
      <c r="C54" s="292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77" t="s">
        <v>36</v>
      </c>
      <c r="C55" s="278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77"/>
      <c r="C56" s="278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79"/>
      <c r="C57" s="280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81" t="s">
        <v>9</v>
      </c>
      <c r="C59" s="282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83" t="s">
        <v>37</v>
      </c>
      <c r="C60" s="285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7"/>
      <c r="C61" s="291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7"/>
      <c r="C62" s="292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7"/>
      <c r="C63" s="285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7"/>
      <c r="C64" s="291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7"/>
      <c r="C65" s="292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7"/>
      <c r="C66" s="286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7"/>
      <c r="C67" s="291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7"/>
      <c r="C68" s="291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7"/>
      <c r="C69" s="285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7"/>
      <c r="C70" s="291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7"/>
      <c r="C71" s="292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7"/>
      <c r="C72" s="285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7"/>
      <c r="C73" s="291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84"/>
      <c r="C74" s="292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7" t="s">
        <v>38</v>
      </c>
      <c r="C75" s="278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7"/>
      <c r="C76" s="278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79"/>
      <c r="C77" s="280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81" t="s">
        <v>9</v>
      </c>
      <c r="C79" s="282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83" t="s">
        <v>44</v>
      </c>
      <c r="C80" s="285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7"/>
      <c r="C81" s="291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7"/>
      <c r="C82" s="292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7"/>
      <c r="C83" s="285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7"/>
      <c r="C84" s="291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7"/>
      <c r="C85" s="292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7"/>
      <c r="C86" s="286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7"/>
      <c r="C87" s="291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7"/>
      <c r="C88" s="291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7"/>
      <c r="C89" s="285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7"/>
      <c r="C90" s="291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7"/>
      <c r="C91" s="292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7"/>
      <c r="C92" s="285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7"/>
      <c r="C93" s="291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84"/>
      <c r="C94" s="292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7" t="s">
        <v>45</v>
      </c>
      <c r="C95" s="278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7"/>
      <c r="C96" s="278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79"/>
      <c r="C97" s="280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81" t="s">
        <v>9</v>
      </c>
      <c r="C99" s="282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83" t="s">
        <v>51</v>
      </c>
      <c r="C100" s="285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7"/>
      <c r="C101" s="291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7"/>
      <c r="C102" s="292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7"/>
      <c r="C103" s="285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7"/>
      <c r="C104" s="291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7"/>
      <c r="C105" s="292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7"/>
      <c r="C106" s="286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7"/>
      <c r="C107" s="291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7"/>
      <c r="C108" s="291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7"/>
      <c r="C109" s="285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7"/>
      <c r="C110" s="291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7"/>
      <c r="C111" s="292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7" t="s">
        <v>56</v>
      </c>
      <c r="C112" s="278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7"/>
      <c r="C113" s="278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79"/>
      <c r="C114" s="280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81" t="s">
        <v>9</v>
      </c>
      <c r="C116" s="282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83" t="s">
        <v>57</v>
      </c>
      <c r="C117" s="285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7"/>
      <c r="C118" s="291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7"/>
      <c r="C119" s="292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7"/>
      <c r="C120" s="285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7"/>
      <c r="C121" s="291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7"/>
      <c r="C122" s="292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7"/>
      <c r="C123" s="286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7"/>
      <c r="C124" s="291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7"/>
      <c r="C125" s="291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7"/>
      <c r="C126" s="285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7"/>
      <c r="C127" s="291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7"/>
      <c r="C128" s="292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7"/>
      <c r="C129" s="285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7"/>
      <c r="C130" s="291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84"/>
      <c r="C131" s="292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7" t="s">
        <v>58</v>
      </c>
      <c r="C132" s="278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7"/>
      <c r="C133" s="278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79"/>
      <c r="C134" s="280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81" t="s">
        <v>9</v>
      </c>
      <c r="C136" s="282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83" t="s">
        <v>63</v>
      </c>
      <c r="C137" s="285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7"/>
      <c r="C138" s="291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7"/>
      <c r="C139" s="292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7"/>
      <c r="C140" s="285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7"/>
      <c r="C141" s="291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7"/>
      <c r="C142" s="292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7"/>
      <c r="C143" s="286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7"/>
      <c r="C144" s="291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7"/>
      <c r="C145" s="291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7"/>
      <c r="C146" s="285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7"/>
      <c r="C147" s="291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7"/>
      <c r="C148" s="292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7"/>
      <c r="C149" s="285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7"/>
      <c r="C150" s="291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84"/>
      <c r="C151" s="292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7" t="s">
        <v>64</v>
      </c>
      <c r="C152" s="278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7"/>
      <c r="C153" s="278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79"/>
      <c r="C154" s="280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81" t="s">
        <v>9</v>
      </c>
      <c r="C156" s="282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83" t="s">
        <v>71</v>
      </c>
      <c r="C157" s="285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7"/>
      <c r="C158" s="291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7"/>
      <c r="C159" s="292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7"/>
      <c r="C160" s="285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7"/>
      <c r="C161" s="291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7"/>
      <c r="C162" s="292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7"/>
      <c r="C163" s="286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7"/>
      <c r="C164" s="291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7"/>
      <c r="C165" s="291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7"/>
      <c r="C166" s="285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7"/>
      <c r="C167" s="291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7"/>
      <c r="C168" s="292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77"/>
      <c r="C169" s="285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77"/>
      <c r="C170" s="291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84"/>
      <c r="C171" s="292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7" t="s">
        <v>72</v>
      </c>
      <c r="C172" s="278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7"/>
      <c r="C173" s="278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79"/>
      <c r="C174" s="280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81" t="s">
        <v>9</v>
      </c>
      <c r="C176" s="282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83" t="s">
        <v>78</v>
      </c>
      <c r="C177" s="285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7"/>
      <c r="C178" s="291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7"/>
      <c r="C179" s="292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7"/>
      <c r="C180" s="285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7"/>
      <c r="C181" s="291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7"/>
      <c r="C182" s="292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7"/>
      <c r="C183" s="286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7"/>
      <c r="C184" s="291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7"/>
      <c r="C185" s="291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7"/>
      <c r="C186" s="285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7"/>
      <c r="C187" s="291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7"/>
      <c r="C188" s="292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7"/>
      <c r="C189" s="285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7"/>
      <c r="C190" s="291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84"/>
      <c r="C191" s="292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7" t="s">
        <v>84</v>
      </c>
      <c r="C192" s="278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77"/>
      <c r="C193" s="278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79"/>
      <c r="C194" s="280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81" t="s">
        <v>9</v>
      </c>
      <c r="C196" s="282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83" t="s">
        <v>85</v>
      </c>
      <c r="C197" s="285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77"/>
      <c r="C198" s="286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77"/>
      <c r="C199" s="287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77"/>
      <c r="C200" s="285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7"/>
      <c r="C201" s="291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7"/>
      <c r="C202" s="292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7"/>
      <c r="C203" s="286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7"/>
      <c r="C204" s="291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7"/>
      <c r="C205" s="291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7"/>
      <c r="C206" s="285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7"/>
      <c r="C207" s="291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7"/>
      <c r="C208" s="292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7"/>
      <c r="C209" s="285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7"/>
      <c r="C210" s="291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84"/>
      <c r="C211" s="292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7" t="s">
        <v>86</v>
      </c>
      <c r="C212" s="278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77"/>
      <c r="C213" s="278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79"/>
      <c r="C214" s="280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81" t="s">
        <v>9</v>
      </c>
      <c r="C216" s="282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83" t="s">
        <v>92</v>
      </c>
      <c r="C217" s="285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77"/>
      <c r="C218" s="286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7"/>
      <c r="C219" s="287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7"/>
      <c r="C220" s="285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7"/>
      <c r="C221" s="291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7"/>
      <c r="C222" s="292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7"/>
      <c r="C223" s="286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7"/>
      <c r="C224" s="291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7"/>
      <c r="C225" s="291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7"/>
      <c r="C226" s="285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7"/>
      <c r="C227" s="291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7"/>
      <c r="C228" s="292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7"/>
      <c r="C229" s="285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7"/>
      <c r="C230" s="291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84"/>
      <c r="C231" s="292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7" t="s">
        <v>93</v>
      </c>
      <c r="C232" s="278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7"/>
      <c r="C233" s="278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79"/>
      <c r="C234" s="280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81" t="s">
        <v>9</v>
      </c>
      <c r="C236" s="282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83" t="s">
        <v>99</v>
      </c>
      <c r="C237" s="285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77"/>
      <c r="C238" s="286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7"/>
      <c r="C239" s="287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7"/>
      <c r="C240" s="285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7"/>
      <c r="C241" s="291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7"/>
      <c r="C242" s="292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7"/>
      <c r="C243" s="286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7"/>
      <c r="C244" s="291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7"/>
      <c r="C245" s="291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7"/>
      <c r="C246" s="285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7"/>
      <c r="C247" s="291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7"/>
      <c r="C248" s="292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7"/>
      <c r="C249" s="285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7"/>
      <c r="C250" s="291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84"/>
      <c r="C251" s="292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7" t="s">
        <v>104</v>
      </c>
      <c r="C252" s="278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7"/>
      <c r="C253" s="278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79"/>
      <c r="C254" s="280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81" t="s">
        <v>9</v>
      </c>
      <c r="C256" s="282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83" t="s">
        <v>107</v>
      </c>
      <c r="C257" s="285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77"/>
      <c r="C258" s="286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7"/>
      <c r="C259" s="287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7"/>
      <c r="C260" s="285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7"/>
      <c r="C261" s="291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7"/>
      <c r="C262" s="292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7"/>
      <c r="C263" s="286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7"/>
      <c r="C264" s="291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7"/>
      <c r="C265" s="291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7"/>
      <c r="C266" s="285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7"/>
      <c r="C267" s="291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7"/>
      <c r="C268" s="292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7" t="s">
        <v>112</v>
      </c>
      <c r="C269" s="278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7"/>
      <c r="C270" s="278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79"/>
      <c r="C271" s="280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81" t="s">
        <v>9</v>
      </c>
      <c r="C274" s="282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83" t="s">
        <v>113</v>
      </c>
      <c r="C275" s="285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77"/>
      <c r="C276" s="286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7"/>
      <c r="C277" s="287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7"/>
      <c r="C278" s="285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7"/>
      <c r="C279" s="291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7"/>
      <c r="C280" s="292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7"/>
      <c r="C281" s="286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7"/>
      <c r="C282" s="291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7"/>
      <c r="C283" s="291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7"/>
      <c r="C284" s="285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7"/>
      <c r="C285" s="291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7"/>
      <c r="C286" s="292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7"/>
      <c r="C287" s="285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7"/>
      <c r="C288" s="291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84"/>
      <c r="C289" s="292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7" t="s">
        <v>114</v>
      </c>
      <c r="C290" s="278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7"/>
      <c r="C291" s="278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79"/>
      <c r="C292" s="280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81" t="s">
        <v>9</v>
      </c>
      <c r="C299" s="282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83" t="s">
        <v>126</v>
      </c>
      <c r="C300" s="285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77"/>
      <c r="C301" s="286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77"/>
      <c r="C302" s="287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7"/>
      <c r="C303" s="285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7"/>
      <c r="C304" s="291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77"/>
      <c r="C305" s="292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7"/>
      <c r="C306" s="286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7"/>
      <c r="C307" s="291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77"/>
      <c r="C308" s="291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7"/>
      <c r="C309" s="285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7"/>
      <c r="C310" s="291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7"/>
      <c r="C311" s="292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7"/>
      <c r="C312" s="293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7"/>
      <c r="C313" s="294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84"/>
      <c r="C314" s="295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7" t="s">
        <v>132</v>
      </c>
      <c r="C315" s="278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7"/>
      <c r="C316" s="278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79"/>
      <c r="C317" s="280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81" t="s">
        <v>9</v>
      </c>
      <c r="C319" s="282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83" t="s">
        <v>133</v>
      </c>
      <c r="C320" s="285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77"/>
      <c r="C321" s="286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77"/>
      <c r="C322" s="287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77"/>
      <c r="C323" s="285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77"/>
      <c r="C324" s="291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77"/>
      <c r="C325" s="292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77"/>
      <c r="C326" s="286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77"/>
      <c r="C327" s="291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77"/>
      <c r="C328" s="291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77"/>
      <c r="C329" s="285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77"/>
      <c r="C330" s="291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77"/>
      <c r="C331" s="292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77"/>
      <c r="C332" s="293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77"/>
      <c r="C333" s="294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84"/>
      <c r="C334" s="295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77" t="s">
        <v>134</v>
      </c>
      <c r="C335" s="278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77"/>
      <c r="C336" s="278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79"/>
      <c r="C337" s="280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81" t="s">
        <v>9</v>
      </c>
      <c r="C339" s="282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83" t="s">
        <v>140</v>
      </c>
      <c r="C340" s="285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77"/>
      <c r="C341" s="286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77"/>
      <c r="C342" s="287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7"/>
      <c r="C343" s="285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7"/>
      <c r="C344" s="291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77"/>
      <c r="C345" s="292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7"/>
      <c r="C346" s="286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7"/>
      <c r="C347" s="291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77"/>
      <c r="C348" s="291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7"/>
      <c r="C349" s="285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77"/>
      <c r="C350" s="291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77"/>
      <c r="C351" s="292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7"/>
      <c r="C352" s="293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77"/>
      <c r="C353" s="294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84"/>
      <c r="C354" s="295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7" t="s">
        <v>141</v>
      </c>
      <c r="C355" s="278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77"/>
      <c r="C356" s="278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79"/>
      <c r="C357" s="280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81" t="s">
        <v>9</v>
      </c>
      <c r="C360" s="282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83" t="s">
        <v>147</v>
      </c>
      <c r="C361" s="285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77"/>
      <c r="C362" s="286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77"/>
      <c r="C363" s="287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77"/>
      <c r="C364" s="285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77"/>
      <c r="C365" s="291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77"/>
      <c r="C366" s="292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77"/>
      <c r="C367" s="286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77"/>
      <c r="C368" s="291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77"/>
      <c r="C369" s="291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77"/>
      <c r="C370" s="285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77"/>
      <c r="C371" s="291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77"/>
      <c r="C372" s="292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77"/>
      <c r="C373" s="293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77"/>
      <c r="C374" s="294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84"/>
      <c r="C375" s="295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77" t="s">
        <v>154</v>
      </c>
      <c r="C376" s="278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77"/>
      <c r="C377" s="278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79"/>
      <c r="C378" s="280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81" t="s">
        <v>9</v>
      </c>
      <c r="C380" s="282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83" t="s">
        <v>156</v>
      </c>
      <c r="C381" s="285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77"/>
      <c r="C382" s="286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77"/>
      <c r="C383" s="287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77"/>
      <c r="C384" s="285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77"/>
      <c r="C385" s="291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77"/>
      <c r="C386" s="292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77"/>
      <c r="C387" s="286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77"/>
      <c r="C388" s="291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77"/>
      <c r="C389" s="291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77"/>
      <c r="C390" s="285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77"/>
      <c r="C391" s="291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77"/>
      <c r="C392" s="292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77"/>
      <c r="C393" s="293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77"/>
      <c r="C394" s="294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84"/>
      <c r="C395" s="295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77" t="s">
        <v>161</v>
      </c>
      <c r="C396" s="278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77"/>
      <c r="C397" s="278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79"/>
      <c r="C398" s="280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81" t="s">
        <v>9</v>
      </c>
      <c r="C401" s="282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83" t="s">
        <v>163</v>
      </c>
      <c r="C402" s="296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77"/>
      <c r="C403" s="286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77"/>
      <c r="C404" s="287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77"/>
      <c r="C405" s="296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77"/>
      <c r="C406" s="291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77"/>
      <c r="C407" s="292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77"/>
      <c r="C408" s="286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77"/>
      <c r="C409" s="291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77"/>
      <c r="C410" s="291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77"/>
      <c r="C411" s="285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77"/>
      <c r="C412" s="291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77"/>
      <c r="C413" s="292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77"/>
      <c r="C414" s="293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77"/>
      <c r="C415" s="294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84"/>
      <c r="C416" s="295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77" t="s">
        <v>166</v>
      </c>
      <c r="C417" s="278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77"/>
      <c r="C418" s="278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79"/>
      <c r="C419" s="280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81" t="s">
        <v>9</v>
      </c>
      <c r="C422" s="282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83" t="s">
        <v>170</v>
      </c>
      <c r="C423" s="285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77"/>
      <c r="C424" s="286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77"/>
      <c r="C425" s="287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77"/>
      <c r="C426" s="288" t="s">
        <v>173</v>
      </c>
      <c r="D426" s="256" t="s">
        <v>3</v>
      </c>
      <c r="E426" s="253"/>
      <c r="F426" s="253"/>
      <c r="G426" s="268"/>
      <c r="H426" s="253"/>
      <c r="I426" s="269"/>
      <c r="J426" s="253"/>
      <c r="K426" s="257">
        <v>57</v>
      </c>
      <c r="L426" s="258">
        <v>78</v>
      </c>
      <c r="M426" s="274"/>
      <c r="N426" s="259">
        <f>SUM(E426:M426)</f>
        <v>135</v>
      </c>
    </row>
    <row r="427" spans="2:14" x14ac:dyDescent="0.4">
      <c r="B427" s="277"/>
      <c r="C427" s="289"/>
      <c r="D427" s="260" t="s">
        <v>0</v>
      </c>
      <c r="E427" s="254"/>
      <c r="F427" s="254"/>
      <c r="G427" s="270"/>
      <c r="H427" s="254"/>
      <c r="I427" s="271"/>
      <c r="J427" s="254"/>
      <c r="K427" s="261">
        <v>36</v>
      </c>
      <c r="L427" s="262">
        <v>34</v>
      </c>
      <c r="M427" s="275"/>
      <c r="N427" s="263">
        <f>SUM(E427:M427)</f>
        <v>70</v>
      </c>
    </row>
    <row r="428" spans="2:14" ht="15" thickBot="1" x14ac:dyDescent="0.45">
      <c r="B428" s="277"/>
      <c r="C428" s="290"/>
      <c r="D428" s="264" t="s">
        <v>4</v>
      </c>
      <c r="E428" s="255"/>
      <c r="F428" s="255"/>
      <c r="G428" s="272"/>
      <c r="H428" s="255"/>
      <c r="I428" s="273"/>
      <c r="J428" s="255"/>
      <c r="K428" s="265">
        <v>0.63200000000000001</v>
      </c>
      <c r="L428" s="266">
        <v>0.43</v>
      </c>
      <c r="M428" s="276"/>
      <c r="N428" s="267">
        <f>N427/N426</f>
        <v>0.51851851851851849</v>
      </c>
    </row>
    <row r="429" spans="2:14" x14ac:dyDescent="0.4">
      <c r="B429" s="277"/>
      <c r="C429" s="286" t="s">
        <v>172</v>
      </c>
      <c r="D429" s="17" t="s">
        <v>3</v>
      </c>
      <c r="E429" s="93"/>
      <c r="F429" s="111"/>
      <c r="G429" s="224"/>
      <c r="H429" s="22"/>
      <c r="I429" s="112"/>
      <c r="J429" s="111"/>
      <c r="K429" s="127"/>
      <c r="L429" s="112"/>
      <c r="M429" s="127"/>
      <c r="N429" s="250"/>
    </row>
    <row r="430" spans="2:14" x14ac:dyDescent="0.4">
      <c r="B430" s="277"/>
      <c r="C430" s="291"/>
      <c r="D430" s="51" t="s">
        <v>0</v>
      </c>
      <c r="E430" s="11"/>
      <c r="F430" s="114"/>
      <c r="G430" s="122"/>
      <c r="H430" s="11"/>
      <c r="I430" s="122"/>
      <c r="J430" s="114"/>
      <c r="K430" s="118"/>
      <c r="L430" s="115"/>
      <c r="M430" s="118"/>
      <c r="N430" s="198"/>
    </row>
    <row r="431" spans="2:14" ht="15" thickBot="1" x14ac:dyDescent="0.45">
      <c r="B431" s="277"/>
      <c r="C431" s="291"/>
      <c r="D431" s="16" t="s">
        <v>4</v>
      </c>
      <c r="E431" s="56"/>
      <c r="F431" s="130"/>
      <c r="G431" s="131"/>
      <c r="H431" s="56"/>
      <c r="I431" s="131"/>
      <c r="J431" s="130"/>
      <c r="K431" s="130"/>
      <c r="L431" s="131"/>
      <c r="M431" s="130"/>
      <c r="N431" s="251"/>
    </row>
    <row r="432" spans="2:14" x14ac:dyDescent="0.4">
      <c r="B432" s="277"/>
      <c r="C432" s="285" t="s">
        <v>174</v>
      </c>
      <c r="D432" s="218" t="s">
        <v>5</v>
      </c>
      <c r="E432" s="10"/>
      <c r="F432" s="10"/>
      <c r="G432" s="226"/>
      <c r="H432" s="10"/>
      <c r="I432" s="112"/>
      <c r="J432" s="111"/>
      <c r="K432" s="111"/>
      <c r="L432" s="226"/>
      <c r="M432" s="111"/>
      <c r="N432" s="250"/>
    </row>
    <row r="433" spans="2:14" x14ac:dyDescent="0.4">
      <c r="B433" s="277"/>
      <c r="C433" s="291"/>
      <c r="D433" s="219" t="s">
        <v>0</v>
      </c>
      <c r="E433" s="11"/>
      <c r="F433" s="11"/>
      <c r="G433" s="228"/>
      <c r="H433" s="11"/>
      <c r="I433" s="122"/>
      <c r="J433" s="114"/>
      <c r="K433" s="114"/>
      <c r="L433" s="228"/>
      <c r="M433" s="114"/>
      <c r="N433" s="198"/>
    </row>
    <row r="434" spans="2:14" ht="15" thickBot="1" x14ac:dyDescent="0.45">
      <c r="B434" s="277"/>
      <c r="C434" s="292"/>
      <c r="D434" s="220" t="s">
        <v>4</v>
      </c>
      <c r="E434" s="229"/>
      <c r="F434" s="229"/>
      <c r="G434" s="230"/>
      <c r="H434" s="229"/>
      <c r="I434" s="216"/>
      <c r="J434" s="73"/>
      <c r="K434" s="73"/>
      <c r="L434" s="230"/>
      <c r="M434" s="73"/>
      <c r="N434" s="101"/>
    </row>
    <row r="435" spans="2:14" x14ac:dyDescent="0.4">
      <c r="B435" s="277"/>
      <c r="C435" s="293" t="s">
        <v>175</v>
      </c>
      <c r="D435" s="218" t="s">
        <v>5</v>
      </c>
      <c r="E435" s="10"/>
      <c r="F435" s="10"/>
      <c r="G435" s="10"/>
      <c r="H435" s="111"/>
      <c r="I435" s="112"/>
      <c r="J435" s="10"/>
      <c r="K435" s="111"/>
      <c r="L435" s="112"/>
      <c r="M435" s="111"/>
      <c r="N435" s="250"/>
    </row>
    <row r="436" spans="2:14" x14ac:dyDescent="0.4">
      <c r="B436" s="277"/>
      <c r="C436" s="294"/>
      <c r="D436" s="219" t="s">
        <v>0</v>
      </c>
      <c r="E436" s="11"/>
      <c r="F436" s="11"/>
      <c r="G436" s="11"/>
      <c r="H436" s="114"/>
      <c r="I436" s="122"/>
      <c r="J436" s="11"/>
      <c r="K436" s="114"/>
      <c r="L436" s="122"/>
      <c r="M436" s="114"/>
      <c r="N436" s="198"/>
    </row>
    <row r="437" spans="2:14" ht="15" thickBot="1" x14ac:dyDescent="0.45">
      <c r="B437" s="284"/>
      <c r="C437" s="295"/>
      <c r="D437" s="220" t="s">
        <v>4</v>
      </c>
      <c r="E437" s="12"/>
      <c r="F437" s="12"/>
      <c r="G437" s="12"/>
      <c r="H437" s="12"/>
      <c r="I437" s="94"/>
      <c r="J437" s="12"/>
      <c r="K437" s="34"/>
      <c r="L437" s="94"/>
      <c r="M437" s="34"/>
      <c r="N437" s="101"/>
    </row>
    <row r="438" spans="2:14" x14ac:dyDescent="0.4">
      <c r="B438" s="277" t="s">
        <v>84</v>
      </c>
      <c r="C438" s="278"/>
      <c r="D438" s="195" t="s">
        <v>155</v>
      </c>
      <c r="E438" s="190">
        <f t="shared" ref="E438:N438" si="88">E423+E426+E429+E432+E435</f>
        <v>1984</v>
      </c>
      <c r="F438" s="253"/>
      <c r="G438" s="190">
        <f t="shared" si="88"/>
        <v>1765</v>
      </c>
      <c r="H438" s="190">
        <f t="shared" si="88"/>
        <v>749</v>
      </c>
      <c r="I438" s="253"/>
      <c r="J438" s="190">
        <f t="shared" si="88"/>
        <v>70</v>
      </c>
      <c r="K438" s="190">
        <f t="shared" si="88"/>
        <v>177</v>
      </c>
      <c r="L438" s="213">
        <f t="shared" si="88"/>
        <v>531</v>
      </c>
      <c r="M438" s="190">
        <f t="shared" si="88"/>
        <v>75</v>
      </c>
      <c r="N438" s="247">
        <f t="shared" si="88"/>
        <v>5351</v>
      </c>
    </row>
    <row r="439" spans="2:14" x14ac:dyDescent="0.4">
      <c r="B439" s="277"/>
      <c r="C439" s="278"/>
      <c r="D439" s="43" t="s">
        <v>0</v>
      </c>
      <c r="E439" s="44">
        <f t="shared" ref="E439:N439" si="89">E424+E427+E430+E433+E436</f>
        <v>1196</v>
      </c>
      <c r="F439" s="254"/>
      <c r="G439" s="44">
        <f t="shared" si="89"/>
        <v>958</v>
      </c>
      <c r="H439" s="44">
        <f t="shared" si="89"/>
        <v>544</v>
      </c>
      <c r="I439" s="254"/>
      <c r="J439" s="44">
        <f t="shared" si="89"/>
        <v>24</v>
      </c>
      <c r="K439" s="44">
        <f t="shared" si="89"/>
        <v>109</v>
      </c>
      <c r="L439" s="214">
        <f t="shared" si="89"/>
        <v>93</v>
      </c>
      <c r="M439" s="44">
        <f t="shared" si="89"/>
        <v>33</v>
      </c>
      <c r="N439" s="237">
        <f t="shared" si="89"/>
        <v>2957</v>
      </c>
    </row>
    <row r="440" spans="2:14" ht="15" thickBot="1" x14ac:dyDescent="0.45">
      <c r="B440" s="279"/>
      <c r="C440" s="280"/>
      <c r="D440" s="45" t="s">
        <v>4</v>
      </c>
      <c r="E440" s="46">
        <f t="shared" ref="E440:N440" si="90">E439/E438</f>
        <v>0.60282258064516125</v>
      </c>
      <c r="F440" s="255"/>
      <c r="G440" s="46">
        <f t="shared" si="90"/>
        <v>0.54277620396600568</v>
      </c>
      <c r="H440" s="46">
        <f t="shared" si="90"/>
        <v>0.72630173564753009</v>
      </c>
      <c r="I440" s="255"/>
      <c r="J440" s="46">
        <f t="shared" si="90"/>
        <v>0.34285714285714286</v>
      </c>
      <c r="K440" s="46">
        <f t="shared" si="90"/>
        <v>0.61581920903954801</v>
      </c>
      <c r="L440" s="215">
        <f t="shared" si="90"/>
        <v>0.1751412429378531</v>
      </c>
      <c r="M440" s="46">
        <f t="shared" si="90"/>
        <v>0.44</v>
      </c>
      <c r="N440" s="238">
        <f t="shared" si="90"/>
        <v>0.55260698934778552</v>
      </c>
    </row>
    <row r="442" spans="2:14" ht="17.399999999999999" x14ac:dyDescent="0.4">
      <c r="L442" t="s">
        <v>176</v>
      </c>
    </row>
    <row r="443" spans="2:14" ht="17.399999999999999" x14ac:dyDescent="0.4">
      <c r="L443" t="s">
        <v>177</v>
      </c>
    </row>
    <row r="444" spans="2:14" ht="17.399999999999999" x14ac:dyDescent="0.4">
      <c r="L444" t="s">
        <v>178</v>
      </c>
    </row>
  </sheetData>
  <mergeCells count="175"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자료(25년10월10일주)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2025-10-24T07:01:54Z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