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25년1월13일주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44" i="10" l="1"/>
  <c r="L243" i="10"/>
  <c r="H245" i="10"/>
  <c r="H239" i="10"/>
  <c r="L238" i="10"/>
  <c r="L237" i="10"/>
  <c r="L245" i="10" l="1"/>
  <c r="L239" i="10"/>
  <c r="H242" i="10" l="1"/>
  <c r="K253" i="10" l="1"/>
  <c r="J253" i="10"/>
  <c r="I253" i="10"/>
  <c r="H253" i="10"/>
  <c r="G253" i="10"/>
  <c r="F253" i="10"/>
  <c r="E253" i="10"/>
  <c r="D253" i="10"/>
  <c r="K252" i="10"/>
  <c r="J252" i="10"/>
  <c r="I252" i="10"/>
  <c r="H252" i="10"/>
  <c r="G252" i="10"/>
  <c r="F252" i="10"/>
  <c r="E252" i="10"/>
  <c r="D252" i="10"/>
  <c r="L241" i="10"/>
  <c r="L242" i="10" s="1"/>
  <c r="L240" i="10"/>
  <c r="L253" i="10" l="1"/>
  <c r="D254" i="10"/>
  <c r="E254" i="10"/>
  <c r="L252" i="10"/>
  <c r="F254" i="10"/>
  <c r="G254" i="10"/>
  <c r="H254" i="10"/>
  <c r="I254" i="10"/>
  <c r="J254" i="10"/>
  <c r="K254" i="10"/>
  <c r="L230" i="10"/>
  <c r="L229" i="10"/>
  <c r="L254" i="10" l="1"/>
  <c r="L231" i="10"/>
  <c r="L227" i="10"/>
  <c r="L226" i="10"/>
  <c r="L228" i="10" l="1"/>
  <c r="H228" i="10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E234" i="10" l="1"/>
  <c r="L219" i="10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<sst xmlns="http://schemas.openxmlformats.org/spreadsheetml/2006/main" count="463" uniqueCount="107">
  <si>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</si>
  <si>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</si>
  <si>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</si>
  <si>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</si>
  <si>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</si>
  <si>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</si>
  <si>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</si>
  <si>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</si>
  <si>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</si>
  <si>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</si>
  <si>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</si>
  <si>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</si>
  <si>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</si>
  <si>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</si>
  <si>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</si>
  <si>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</si>
  <si>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</si>
  <si>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</si>
  <si>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</si>
  <si>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</si>
  <si>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</si>
  <si>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</si>
  <si>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</si>
  <si>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</si>
  <si>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</si>
  <si>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</si>
  <si>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</si>
  <si>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</si>
  <si>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</si>
  <si>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</si>
  <si>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</si>
  <si>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</si>
  <si>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</si>
  <si>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</si>
  <si>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</si>
  <si>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</si>
  <si>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</si>
  <si>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</si>
  <si>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</si>
  <si>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</si>
  <si>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</si>
  <si>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</si>
  <si>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</si>
  <si>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</si>
  <si>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</si>
  <si>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</si>
  <si>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</si>
  <si>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</si>
  <si>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</si>
  <si>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</si>
  <si>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</si>
  <si>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</si>
  <si>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</si>
  <si>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</si>
  <si>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</si>
  <si>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</si>
  <si>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</si>
  <si>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</si>
  <si>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</si>
  <si>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</si>
  <si>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</si>
  <si>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</si>
  <si>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</si>
  <si>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</si>
  <si>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</si>
  <si>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</si>
  <si>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</si>
  <si>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</si>
  <si>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</si>
  <si>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</si>
  <si>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</si>
  <si>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</si>
  <si>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</si>
  <si>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</si>
  <si>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</si>
  <si>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</si>
  <si>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</si>
  <si>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</si>
  <si>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</si>
  <si>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</si>
  <si>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</si>
  <si>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</si>
  <si>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</si>
  <si>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</si>
  <si>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</si>
  <si>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</si>
  <si>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</si>
  <si>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</si>
  <si>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</si>
  <si>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</si>
  <si>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</si>
  <si>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</si>
  <si>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</si>
  <si>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</si>
  <si>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</si>
  <si>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</si>
  <si>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</si>
  <si>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</si>
  <si>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</si>
  <si>
    <t>2025년
01월</t>
    <phoneticPr fontId="1" type="noConversion"/>
  </si>
  <si>
    <t>1월02일주
(목~)</t>
    <phoneticPr fontId="1" type="noConversion"/>
  </si>
  <si>
    <t>1월06일주
(월~)</t>
    <phoneticPr fontId="1" type="noConversion"/>
  </si>
  <si>
    <t>1월13일주
(월~)</t>
    <phoneticPr fontId="1" type="noConversion"/>
  </si>
  <si>
    <t>1월20일주
(월~)</t>
    <phoneticPr fontId="1" type="noConversion"/>
  </si>
  <si>
    <t>1월27일주
(월~)</t>
    <phoneticPr fontId="1" type="noConversion"/>
  </si>
  <si>
    <t>1월 전체 합계 
(협회 입력 관리)</t>
    <phoneticPr fontId="1" type="noConversion"/>
  </si>
  <si>
    <t>64,1%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</si>
</sst>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2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41" fontId="3" fillId="7" borderId="15" xfId="2" applyFont="1" applyFill="1" applyBorder="1">
      <alignment vertical="center"/>
    </xf>
    <xf numFmtId="41" fontId="3" fillId="7" borderId="61" xfId="2" applyFont="1" applyFill="1" applyBorder="1" applyAlignment="1">
      <alignment vertical="center" wrapText="1"/>
    </xf>
    <xf numFmtId="41" fontId="3" fillId="7" borderId="2" xfId="2" applyFont="1" applyFill="1" applyBorder="1">
      <alignment vertical="center"/>
    </xf>
    <xf numFmtId="41" fontId="3" fillId="7" borderId="13" xfId="2" applyFont="1" applyFill="1" applyBorder="1" applyAlignment="1">
      <alignment vertical="center" wrapText="1"/>
    </xf>
    <xf numFmtId="41" fontId="3" fillId="7" borderId="19" xfId="2" applyFont="1" applyFill="1" applyBorder="1">
      <alignment vertical="center"/>
    </xf>
    <xf numFmtId="41" fontId="5" fillId="7" borderId="28" xfId="2" applyFont="1" applyFill="1" applyBorder="1">
      <alignment vertical="center"/>
    </xf>
    <xf numFmtId="0" fontId="9" fillId="7" borderId="26" xfId="0" applyFont="1" applyFill="1" applyBorder="1" applyAlignment="1">
      <alignment horizontal="center" vertical="center" wrapText="1"/>
    </xf>
    <xf numFmtId="9" fontId="3" fillId="7" borderId="16" xfId="1" applyNumberFormat="1" applyFont="1" applyFill="1" applyBorder="1">
      <alignment vertical="center"/>
    </xf>
    <xf numFmtId="9" fontId="3" fillId="7" borderId="14" xfId="1" applyNumberFormat="1" applyFont="1" applyFill="1" applyBorder="1">
      <alignment vertical="center"/>
    </xf>
    <xf numFmtId="9" fontId="3" fillId="7" borderId="14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4"/>
  <sheetViews>
    <sheetView tabSelected="1" topLeftCell="A229" workbookViewId="0">
      <selection activeCell="J257" sqref="J257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31" t="s">
        <v>11</v>
      </c>
      <c r="B1" s="232"/>
      <c r="C1" s="232"/>
      <c r="D1" s="233" t="s">
        <v>18</v>
      </c>
      <c r="E1" s="234"/>
      <c r="F1" s="234"/>
      <c r="G1" s="234"/>
      <c r="H1" s="234"/>
      <c r="I1" s="234"/>
      <c r="J1" s="234"/>
      <c r="K1" s="235"/>
      <c r="L1" s="36" t="s">
        <v>16</v>
      </c>
    </row>
    <row r="2" spans="1:12" ht="35.4" customHeight="1" thickBot="1" x14ac:dyDescent="0.45">
      <c r="A2" s="223" t="s">
        <v>9</v>
      </c>
      <c r="B2" s="224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36" t="s">
        <v>19</v>
      </c>
      <c r="B3" s="227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37"/>
      <c r="B4" s="228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37"/>
      <c r="B5" s="229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37"/>
      <c r="B6" s="230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37"/>
      <c r="B7" s="228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37"/>
      <c r="B8" s="228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37"/>
      <c r="B9" s="227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37"/>
      <c r="B10" s="228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37"/>
      <c r="B11" s="229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37"/>
      <c r="B12" s="227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37"/>
      <c r="B13" s="228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37"/>
      <c r="B14" s="229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37"/>
      <c r="B15" s="227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37"/>
      <c r="B16" s="228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38"/>
      <c r="B17" s="229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19" t="s">
        <v>15</v>
      </c>
      <c r="B18" s="220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19"/>
      <c r="B19" s="220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21"/>
      <c r="B20" s="222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23" t="s">
        <v>9</v>
      </c>
      <c r="B22" s="224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36" t="s">
        <v>31</v>
      </c>
      <c r="B23" s="227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37"/>
      <c r="B24" s="228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37"/>
      <c r="B25" s="229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37"/>
      <c r="B26" s="230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37"/>
      <c r="B27" s="228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37"/>
      <c r="B28" s="228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37"/>
      <c r="B29" s="227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37"/>
      <c r="B30" s="228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37"/>
      <c r="B31" s="229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37"/>
      <c r="B32" s="227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37"/>
      <c r="B33" s="228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37"/>
      <c r="B34" s="229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37"/>
      <c r="B35" s="227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37"/>
      <c r="B36" s="228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38"/>
      <c r="B37" s="229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19" t="s">
        <v>30</v>
      </c>
      <c r="B38" s="220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19"/>
      <c r="B39" s="220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21"/>
      <c r="B40" s="222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23" t="s">
        <v>9</v>
      </c>
      <c r="B42" s="224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8" t="s">
        <v>17</v>
      </c>
      <c r="L42" s="40" t="s">
        <v>1</v>
      </c>
    </row>
    <row r="43" spans="1:12" ht="15.6" customHeight="1" x14ac:dyDescent="0.4">
      <c r="A43" s="219"/>
      <c r="B43" s="230" t="s">
        <v>34</v>
      </c>
      <c r="C43" s="17" t="s">
        <v>3</v>
      </c>
      <c r="D43" s="93">
        <v>3034</v>
      </c>
      <c r="E43" s="25">
        <v>879</v>
      </c>
      <c r="F43" s="166">
        <v>1519</v>
      </c>
      <c r="G43" s="93">
        <v>1363</v>
      </c>
      <c r="H43" s="167">
        <v>100</v>
      </c>
      <c r="I43" s="167">
        <v>560</v>
      </c>
      <c r="J43" s="58">
        <v>235</v>
      </c>
      <c r="K43" s="169">
        <v>248</v>
      </c>
      <c r="L43" s="3">
        <f>SUM(D43:K43)</f>
        <v>7938</v>
      </c>
    </row>
    <row r="44" spans="1:12" x14ac:dyDescent="0.4">
      <c r="A44" s="219"/>
      <c r="B44" s="228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0">
        <v>144</v>
      </c>
      <c r="L44" s="3">
        <f>SUM(D44:K44)</f>
        <v>5187</v>
      </c>
    </row>
    <row r="45" spans="1:12" ht="15" thickBot="1" x14ac:dyDescent="0.45">
      <c r="A45" s="219"/>
      <c r="B45" s="229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1">
        <v>0.57999999999999996</v>
      </c>
      <c r="L45" s="4">
        <f>L44/L43</f>
        <v>0.65343915343915349</v>
      </c>
    </row>
    <row r="46" spans="1:12" x14ac:dyDescent="0.4">
      <c r="A46" s="219"/>
      <c r="B46" s="230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69">
        <v>239</v>
      </c>
      <c r="L46" s="60">
        <f>SUM(D46:K46)</f>
        <v>8162</v>
      </c>
    </row>
    <row r="47" spans="1:12" x14ac:dyDescent="0.4">
      <c r="A47" s="219"/>
      <c r="B47" s="228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0">
        <v>130</v>
      </c>
      <c r="L47" s="61">
        <f>SUM(D47:K47)</f>
        <v>5291</v>
      </c>
    </row>
    <row r="48" spans="1:12" ht="15" thickBot="1" x14ac:dyDescent="0.45">
      <c r="A48" s="219"/>
      <c r="B48" s="228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2">
        <v>0.54</v>
      </c>
      <c r="L48" s="4">
        <f>L47/L46</f>
        <v>0.64824797843665771</v>
      </c>
    </row>
    <row r="49" spans="1:12" x14ac:dyDescent="0.4">
      <c r="A49" s="219"/>
      <c r="B49" s="227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3">
        <v>225</v>
      </c>
      <c r="L49" s="2">
        <f>SUM(D49:K49)</f>
        <v>8566</v>
      </c>
    </row>
    <row r="50" spans="1:12" x14ac:dyDescent="0.4">
      <c r="A50" s="219"/>
      <c r="B50" s="228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0">
        <v>134</v>
      </c>
      <c r="L50" s="75">
        <f>SUM(D50:K50)</f>
        <v>5667</v>
      </c>
    </row>
    <row r="51" spans="1:12" ht="15" thickBot="1" x14ac:dyDescent="0.45">
      <c r="A51" s="219"/>
      <c r="B51" s="229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4">
        <v>0.6</v>
      </c>
      <c r="L51" s="76">
        <f>L50/L49</f>
        <v>0.66156899369600752</v>
      </c>
    </row>
    <row r="52" spans="1:12" x14ac:dyDescent="0.4">
      <c r="A52" s="219"/>
      <c r="B52" s="227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3">
        <v>298</v>
      </c>
      <c r="L52" s="2">
        <f>SUM(D52:K52)</f>
        <v>8384</v>
      </c>
    </row>
    <row r="53" spans="1:12" x14ac:dyDescent="0.4">
      <c r="A53" s="219"/>
      <c r="B53" s="228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0">
        <v>180</v>
      </c>
      <c r="L53" s="75">
        <f>SUM(D53:K53)</f>
        <v>5420</v>
      </c>
    </row>
    <row r="54" spans="1:12" ht="15" thickBot="1" x14ac:dyDescent="0.45">
      <c r="A54" s="226"/>
      <c r="B54" s="229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5">
        <v>0.6</v>
      </c>
      <c r="L54" s="4">
        <f>L53/L52</f>
        <v>0.64646946564885499</v>
      </c>
    </row>
    <row r="55" spans="1:12" x14ac:dyDescent="0.4">
      <c r="A55" s="219" t="s">
        <v>36</v>
      </c>
      <c r="B55" s="220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6">
        <v>1010</v>
      </c>
      <c r="L55" s="2">
        <f>SUM(D55:K55)</f>
        <v>33050</v>
      </c>
    </row>
    <row r="56" spans="1:12" x14ac:dyDescent="0.4">
      <c r="A56" s="219"/>
      <c r="B56" s="220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7">
        <v>588</v>
      </c>
      <c r="L56" s="75">
        <f>SUM(D56:K56)</f>
        <v>21565</v>
      </c>
    </row>
    <row r="57" spans="1:12" ht="15" thickBot="1" x14ac:dyDescent="0.45">
      <c r="A57" s="221"/>
      <c r="B57" s="222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8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23" t="s">
        <v>9</v>
      </c>
      <c r="B59" s="224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25" t="s">
        <v>37</v>
      </c>
      <c r="B60" s="227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19"/>
      <c r="B61" s="228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19"/>
      <c r="B62" s="229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19"/>
      <c r="B63" s="227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19"/>
      <c r="B64" s="228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19"/>
      <c r="B65" s="229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19"/>
      <c r="B66" s="230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19"/>
      <c r="B67" s="228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19"/>
      <c r="B68" s="228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19"/>
      <c r="B69" s="227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19"/>
      <c r="B70" s="228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19"/>
      <c r="B71" s="229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19"/>
      <c r="B72" s="227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19"/>
      <c r="B73" s="228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26"/>
      <c r="B74" s="229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19" t="s">
        <v>38</v>
      </c>
      <c r="B75" s="220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19"/>
      <c r="B76" s="220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21"/>
      <c r="B77" s="222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23" t="s">
        <v>9</v>
      </c>
      <c r="B79" s="224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25" t="s">
        <v>44</v>
      </c>
      <c r="B80" s="227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19"/>
      <c r="B81" s="228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19"/>
      <c r="B82" s="229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19"/>
      <c r="B83" s="227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19"/>
      <c r="B84" s="228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19"/>
      <c r="B85" s="229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19"/>
      <c r="B86" s="230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19"/>
      <c r="B87" s="228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19"/>
      <c r="B88" s="228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19"/>
      <c r="B89" s="227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19"/>
      <c r="B90" s="228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19"/>
      <c r="B91" s="229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19"/>
      <c r="B92" s="227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19"/>
      <c r="B93" s="228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26"/>
      <c r="B94" s="229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19" t="s">
        <v>45</v>
      </c>
      <c r="B95" s="220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19"/>
      <c r="B96" s="220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21"/>
      <c r="B97" s="222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23" t="s">
        <v>9</v>
      </c>
      <c r="B99" s="224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25" t="s">
        <v>51</v>
      </c>
      <c r="B100" s="227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19"/>
      <c r="B101" s="228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19"/>
      <c r="B102" s="229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19"/>
      <c r="B103" s="227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19"/>
      <c r="B104" s="228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19"/>
      <c r="B105" s="229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19"/>
      <c r="B106" s="230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19"/>
      <c r="B107" s="228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19"/>
      <c r="B108" s="228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19"/>
      <c r="B109" s="227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19"/>
      <c r="B110" s="228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19"/>
      <c r="B111" s="229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19" t="s">
        <v>56</v>
      </c>
      <c r="B112" s="220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19"/>
      <c r="B113" s="220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21"/>
      <c r="B114" s="222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23" t="s">
        <v>9</v>
      </c>
      <c r="B116" s="224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25" t="s">
        <v>57</v>
      </c>
      <c r="B117" s="227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19"/>
      <c r="B118" s="228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19"/>
      <c r="B119" s="229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19"/>
      <c r="B120" s="227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19"/>
      <c r="B121" s="228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19"/>
      <c r="B122" s="229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19"/>
      <c r="B123" s="230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19"/>
      <c r="B124" s="228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19"/>
      <c r="B125" s="228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19"/>
      <c r="B126" s="227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19"/>
      <c r="B127" s="228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19"/>
      <c r="B128" s="229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19"/>
      <c r="B129" s="227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19"/>
      <c r="B130" s="228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26"/>
      <c r="B131" s="229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19" t="s">
        <v>58</v>
      </c>
      <c r="B132" s="220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19"/>
      <c r="B133" s="220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21"/>
      <c r="B134" s="222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23" t="s">
        <v>9</v>
      </c>
      <c r="B136" s="224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25" t="s">
        <v>63</v>
      </c>
      <c r="B137" s="227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19"/>
      <c r="B138" s="228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19"/>
      <c r="B139" s="229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19"/>
      <c r="B140" s="227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19"/>
      <c r="B141" s="228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19"/>
      <c r="B142" s="229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19"/>
      <c r="B143" s="230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19"/>
      <c r="B144" s="228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19"/>
      <c r="B145" s="228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19"/>
      <c r="B146" s="227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19"/>
      <c r="B147" s="228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19"/>
      <c r="B148" s="229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19"/>
      <c r="B149" s="227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19"/>
      <c r="B150" s="228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26"/>
      <c r="B151" s="229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19" t="s">
        <v>64</v>
      </c>
      <c r="B152" s="220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19"/>
      <c r="B153" s="220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21"/>
      <c r="B154" s="222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23" t="s">
        <v>9</v>
      </c>
      <c r="B156" s="224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25" t="s">
        <v>71</v>
      </c>
      <c r="B157" s="227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19"/>
      <c r="B158" s="228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19"/>
      <c r="B159" s="229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19"/>
      <c r="B160" s="227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19"/>
      <c r="B161" s="228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19"/>
      <c r="B162" s="229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19"/>
      <c r="B163" s="230" t="s">
        <v>73</v>
      </c>
      <c r="C163" s="17" t="s">
        <v>3</v>
      </c>
      <c r="D163" s="8">
        <v>1106</v>
      </c>
      <c r="E163" s="154"/>
      <c r="F163" s="157"/>
      <c r="G163" s="22">
        <v>435</v>
      </c>
      <c r="H163" s="154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19"/>
      <c r="B164" s="228"/>
      <c r="C164" s="51" t="s">
        <v>0</v>
      </c>
      <c r="D164" s="6">
        <v>629</v>
      </c>
      <c r="E164" s="155"/>
      <c r="F164" s="155"/>
      <c r="G164" s="11">
        <v>306</v>
      </c>
      <c r="H164" s="155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19"/>
      <c r="B165" s="228"/>
      <c r="C165" s="16" t="s">
        <v>4</v>
      </c>
      <c r="D165" s="54">
        <v>0.56899999999999995</v>
      </c>
      <c r="E165" s="156"/>
      <c r="F165" s="156"/>
      <c r="G165" s="56">
        <v>0.70299999999999996</v>
      </c>
      <c r="H165" s="156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19"/>
      <c r="B166" s="227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19"/>
      <c r="B167" s="228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19"/>
      <c r="B168" s="229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4">
        <f>L167/L166</f>
        <v>0.67026587716242891</v>
      </c>
    </row>
    <row r="169" spans="1:12" x14ac:dyDescent="0.4">
      <c r="A169" s="219"/>
      <c r="B169" s="227" t="s">
        <v>75</v>
      </c>
      <c r="C169" s="50" t="s">
        <v>5</v>
      </c>
      <c r="D169" s="5">
        <v>672</v>
      </c>
      <c r="E169" s="5">
        <v>1229</v>
      </c>
      <c r="F169" s="157"/>
      <c r="G169" s="112">
        <v>403</v>
      </c>
      <c r="H169" s="157"/>
      <c r="I169" s="157"/>
      <c r="J169" s="147">
        <v>114</v>
      </c>
      <c r="K169" s="163"/>
      <c r="L169" s="60">
        <f>SUM(D169:K169)</f>
        <v>2418</v>
      </c>
    </row>
    <row r="170" spans="1:12" x14ac:dyDescent="0.4">
      <c r="A170" s="219"/>
      <c r="B170" s="228"/>
      <c r="C170" s="51" t="s">
        <v>0</v>
      </c>
      <c r="D170" s="6">
        <v>240</v>
      </c>
      <c r="E170" s="6">
        <v>743</v>
      </c>
      <c r="F170" s="155"/>
      <c r="G170" s="115">
        <v>310</v>
      </c>
      <c r="H170" s="155"/>
      <c r="I170" s="155"/>
      <c r="J170" s="148">
        <v>71</v>
      </c>
      <c r="K170" s="155"/>
      <c r="L170" s="139">
        <f>SUM(D170:K170)</f>
        <v>1364</v>
      </c>
    </row>
    <row r="171" spans="1:12" ht="15" thickBot="1" x14ac:dyDescent="0.45">
      <c r="A171" s="226"/>
      <c r="B171" s="229"/>
      <c r="C171" s="52" t="s">
        <v>4</v>
      </c>
      <c r="D171" s="7">
        <v>0.371</v>
      </c>
      <c r="E171" s="7">
        <v>0.60499999999999998</v>
      </c>
      <c r="F171" s="156"/>
      <c r="G171" s="12">
        <v>0.76900000000000002</v>
      </c>
      <c r="H171" s="156"/>
      <c r="I171" s="156"/>
      <c r="J171" s="20">
        <v>0.62</v>
      </c>
      <c r="K171" s="156"/>
      <c r="L171" s="76">
        <f>L170/L169</f>
        <v>0.5641025641025641</v>
      </c>
    </row>
    <row r="172" spans="1:12" x14ac:dyDescent="0.4">
      <c r="A172" s="219" t="s">
        <v>72</v>
      </c>
      <c r="B172" s="220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19"/>
      <c r="B173" s="220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21"/>
      <c r="B174" s="222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23" t="s">
        <v>9</v>
      </c>
      <c r="B176" s="224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89" t="s">
        <v>13</v>
      </c>
      <c r="K176" s="98" t="s">
        <v>17</v>
      </c>
      <c r="L176" s="92" t="s">
        <v>1</v>
      </c>
    </row>
    <row r="177" spans="1:12" x14ac:dyDescent="0.4">
      <c r="A177" s="225" t="s">
        <v>78</v>
      </c>
      <c r="B177" s="227" t="s">
        <v>79</v>
      </c>
      <c r="C177" s="17" t="s">
        <v>3</v>
      </c>
      <c r="D177" s="103">
        <v>1429</v>
      </c>
      <c r="E177" s="154"/>
      <c r="F177" s="104">
        <v>1397</v>
      </c>
      <c r="G177" s="105">
        <v>1372</v>
      </c>
      <c r="H177" s="112">
        <v>80</v>
      </c>
      <c r="I177" s="105">
        <v>178</v>
      </c>
      <c r="J177" s="190">
        <v>80</v>
      </c>
      <c r="K177" s="106">
        <v>64</v>
      </c>
      <c r="L177" s="107">
        <f>SUM(D177:K177)</f>
        <v>4600</v>
      </c>
    </row>
    <row r="178" spans="1:12" x14ac:dyDescent="0.4">
      <c r="A178" s="219"/>
      <c r="B178" s="228"/>
      <c r="C178" s="51" t="s">
        <v>0</v>
      </c>
      <c r="D178" s="108">
        <v>856</v>
      </c>
      <c r="E178" s="155"/>
      <c r="F178" s="109">
        <v>304</v>
      </c>
      <c r="G178" s="108">
        <v>1010</v>
      </c>
      <c r="H178" s="115">
        <v>30</v>
      </c>
      <c r="I178" s="108">
        <v>98</v>
      </c>
      <c r="J178" s="191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19"/>
      <c r="B179" s="229"/>
      <c r="C179" s="52" t="s">
        <v>4</v>
      </c>
      <c r="D179" s="102">
        <f>D178/D177</f>
        <v>0.59902029391182643</v>
      </c>
      <c r="E179" s="156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2">
        <v>0.71</v>
      </c>
      <c r="K179" s="102">
        <v>0.48</v>
      </c>
      <c r="L179" s="101">
        <f>L178/L177</f>
        <v>0.518695652173913</v>
      </c>
    </row>
    <row r="180" spans="1:12" x14ac:dyDescent="0.4">
      <c r="A180" s="219"/>
      <c r="B180" s="227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3">
        <v>265</v>
      </c>
      <c r="K180" s="114">
        <v>178</v>
      </c>
      <c r="L180" s="3">
        <f>SUM(D180:K180)</f>
        <v>7142</v>
      </c>
    </row>
    <row r="181" spans="1:12" x14ac:dyDescent="0.4">
      <c r="A181" s="219"/>
      <c r="B181" s="228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4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19"/>
      <c r="B182" s="229"/>
      <c r="C182" s="52" t="s">
        <v>4</v>
      </c>
      <c r="D182" s="12">
        <v>0.60899999999999999</v>
      </c>
      <c r="E182" s="89">
        <v>0.626</v>
      </c>
      <c r="F182" s="165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5">
        <v>0.67</v>
      </c>
      <c r="K182" s="34">
        <v>0.6</v>
      </c>
      <c r="L182" s="4">
        <f>L181/L180</f>
        <v>0.64407728927471297</v>
      </c>
    </row>
    <row r="183" spans="1:12" x14ac:dyDescent="0.4">
      <c r="A183" s="219"/>
      <c r="B183" s="230" t="s">
        <v>81</v>
      </c>
      <c r="C183" s="17" t="s">
        <v>3</v>
      </c>
      <c r="D183" s="8">
        <v>3257</v>
      </c>
      <c r="E183" s="112">
        <v>824</v>
      </c>
      <c r="F183" s="158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19"/>
      <c r="B184" s="228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6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19"/>
      <c r="B185" s="228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2">
        <v>0.67</v>
      </c>
      <c r="K185" s="131">
        <v>0.52</v>
      </c>
      <c r="L185" s="4">
        <f>L184/L183</f>
        <v>0.61943823017648525</v>
      </c>
    </row>
    <row r="186" spans="1:12" x14ac:dyDescent="0.4">
      <c r="A186" s="219"/>
      <c r="B186" s="227" t="s">
        <v>82</v>
      </c>
      <c r="C186" s="50" t="s">
        <v>5</v>
      </c>
      <c r="D186" s="65">
        <v>3348</v>
      </c>
      <c r="E186" s="159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7">
        <v>309</v>
      </c>
      <c r="K186" s="112">
        <v>214</v>
      </c>
      <c r="L186" s="2">
        <f>SUM(D186:K186)</f>
        <v>8386</v>
      </c>
    </row>
    <row r="187" spans="1:12" x14ac:dyDescent="0.4">
      <c r="A187" s="219"/>
      <c r="B187" s="228"/>
      <c r="C187" s="51" t="s">
        <v>0</v>
      </c>
      <c r="D187" s="11">
        <v>1822</v>
      </c>
      <c r="E187" s="160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198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19"/>
      <c r="B188" s="229"/>
      <c r="C188" s="52" t="s">
        <v>4</v>
      </c>
      <c r="D188" s="69">
        <v>0.54400000000000004</v>
      </c>
      <c r="E188" s="161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199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19"/>
      <c r="B189" s="227" t="s">
        <v>83</v>
      </c>
      <c r="C189" s="50" t="s">
        <v>5</v>
      </c>
      <c r="D189" s="5">
        <v>2335</v>
      </c>
      <c r="E189" s="5">
        <v>1092</v>
      </c>
      <c r="F189" s="158">
        <v>1643</v>
      </c>
      <c r="G189" s="112">
        <v>1518</v>
      </c>
      <c r="H189" s="158">
        <v>68</v>
      </c>
      <c r="I189" s="158">
        <v>438</v>
      </c>
      <c r="J189" s="179">
        <v>356</v>
      </c>
      <c r="K189" s="158">
        <v>153</v>
      </c>
      <c r="L189" s="2">
        <f>SUM(D189:K189)</f>
        <v>7603</v>
      </c>
    </row>
    <row r="190" spans="1:12" x14ac:dyDescent="0.4">
      <c r="A190" s="219"/>
      <c r="B190" s="228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0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26"/>
      <c r="B191" s="229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1">
        <v>0.74</v>
      </c>
      <c r="K191" s="34">
        <v>0.74</v>
      </c>
      <c r="L191" s="4">
        <f>L190/L189</f>
        <v>0.60791792713402604</v>
      </c>
    </row>
    <row r="192" spans="1:12" x14ac:dyDescent="0.4">
      <c r="A192" s="219" t="s">
        <v>84</v>
      </c>
      <c r="B192" s="220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0">
        <f t="shared" si="35"/>
        <v>1334</v>
      </c>
      <c r="K192" s="42">
        <f t="shared" si="35"/>
        <v>798</v>
      </c>
      <c r="L192" s="200">
        <f t="shared" si="35"/>
        <v>35777</v>
      </c>
    </row>
    <row r="193" spans="1:12" x14ac:dyDescent="0.4">
      <c r="A193" s="219"/>
      <c r="B193" s="220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1">
        <f t="shared" si="36"/>
        <v>948</v>
      </c>
      <c r="K193" s="44">
        <f t="shared" si="36"/>
        <v>473</v>
      </c>
      <c r="L193" s="201">
        <f t="shared" si="36"/>
        <v>21696</v>
      </c>
    </row>
    <row r="194" spans="1:12" ht="15" thickBot="1" x14ac:dyDescent="0.45">
      <c r="A194" s="221"/>
      <c r="B194" s="222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2">
        <f t="shared" si="37"/>
        <v>0.71064467766116945</v>
      </c>
      <c r="K194" s="46">
        <f t="shared" si="37"/>
        <v>0.59273182957393489</v>
      </c>
      <c r="L194" s="202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23" t="s">
        <v>9</v>
      </c>
      <c r="B196" s="224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25" t="s">
        <v>85</v>
      </c>
      <c r="B197" s="227" t="s">
        <v>87</v>
      </c>
      <c r="C197" s="17" t="s">
        <v>3</v>
      </c>
      <c r="D197" s="136"/>
      <c r="E197" s="140"/>
      <c r="F197" s="182"/>
      <c r="G197" s="136"/>
      <c r="H197" s="140"/>
      <c r="I197" s="136"/>
      <c r="J197" s="182"/>
      <c r="K197" s="183"/>
      <c r="L197" s="184">
        <f>SUM(D197:K197)</f>
        <v>0</v>
      </c>
    </row>
    <row r="198" spans="1:12" x14ac:dyDescent="0.4">
      <c r="A198" s="219"/>
      <c r="B198" s="230"/>
      <c r="C198" s="51" t="s">
        <v>0</v>
      </c>
      <c r="D198" s="137"/>
      <c r="E198" s="142"/>
      <c r="F198" s="185"/>
      <c r="G198" s="137"/>
      <c r="H198" s="142"/>
      <c r="I198" s="137"/>
      <c r="J198" s="185"/>
      <c r="K198" s="186"/>
      <c r="L198" s="187">
        <f>SUM(D198:K198)</f>
        <v>0</v>
      </c>
    </row>
    <row r="199" spans="1:12" ht="15" thickBot="1" x14ac:dyDescent="0.45">
      <c r="A199" s="219"/>
      <c r="B199" s="239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88"/>
    </row>
    <row r="200" spans="1:12" x14ac:dyDescent="0.4">
      <c r="A200" s="219"/>
      <c r="B200" s="227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19"/>
      <c r="B201" s="228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19"/>
      <c r="B202" s="229"/>
      <c r="C202" s="52" t="s">
        <v>4</v>
      </c>
      <c r="D202" s="12">
        <v>0.54400000000000004</v>
      </c>
      <c r="E202" s="89">
        <v>0.63600000000000001</v>
      </c>
      <c r="F202" s="165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19"/>
      <c r="B203" s="230" t="s">
        <v>89</v>
      </c>
      <c r="C203" s="17" t="s">
        <v>3</v>
      </c>
      <c r="D203" s="8">
        <v>3912</v>
      </c>
      <c r="E203" s="112">
        <v>1194</v>
      </c>
      <c r="F203" s="158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19"/>
      <c r="B204" s="228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19"/>
      <c r="B205" s="228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19"/>
      <c r="B206" s="227" t="s">
        <v>90</v>
      </c>
      <c r="C206" s="50" t="s">
        <v>5</v>
      </c>
      <c r="D206" s="65">
        <v>3936</v>
      </c>
      <c r="E206" s="159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19"/>
      <c r="B207" s="228"/>
      <c r="C207" s="51" t="s">
        <v>0</v>
      </c>
      <c r="D207" s="11">
        <v>2030</v>
      </c>
      <c r="E207" s="160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19"/>
      <c r="B208" s="229"/>
      <c r="C208" s="52" t="s">
        <v>4</v>
      </c>
      <c r="D208" s="69">
        <v>0.51600000000000001</v>
      </c>
      <c r="E208" s="161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19"/>
      <c r="B209" s="227" t="s">
        <v>91</v>
      </c>
      <c r="C209" s="50" t="s">
        <v>5</v>
      </c>
      <c r="D209" s="5">
        <v>349</v>
      </c>
      <c r="E209" s="5">
        <v>1283</v>
      </c>
      <c r="F209" s="158">
        <v>1998</v>
      </c>
      <c r="G209" s="112">
        <v>1484</v>
      </c>
      <c r="H209" s="158">
        <v>71</v>
      </c>
      <c r="I209" s="158">
        <v>540</v>
      </c>
      <c r="J209" s="147">
        <v>434</v>
      </c>
      <c r="K209" s="158">
        <v>244</v>
      </c>
      <c r="L209" s="2">
        <f>SUM(D209:K209)</f>
        <v>6403</v>
      </c>
    </row>
    <row r="210" spans="1:12" x14ac:dyDescent="0.4">
      <c r="A210" s="219"/>
      <c r="B210" s="228"/>
      <c r="C210" s="51" t="s">
        <v>0</v>
      </c>
      <c r="D210" s="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26"/>
      <c r="B211" s="229"/>
      <c r="C211" s="52" t="s">
        <v>4</v>
      </c>
      <c r="D211" s="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0.84038731844447911</v>
      </c>
    </row>
    <row r="212" spans="1:12" x14ac:dyDescent="0.4">
      <c r="A212" s="219" t="s">
        <v>86</v>
      </c>
      <c r="B212" s="220"/>
      <c r="C212" s="41" t="s">
        <v>5</v>
      </c>
      <c r="D212" s="42">
        <f t="shared" ref="D212:L212" si="38">D197+D200+D203+D206+D209</f>
        <v>11911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35206</v>
      </c>
    </row>
    <row r="213" spans="1:12" x14ac:dyDescent="0.4">
      <c r="A213" s="219"/>
      <c r="B213" s="220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21"/>
      <c r="B214" s="222"/>
      <c r="C214" s="45" t="s">
        <v>4</v>
      </c>
      <c r="D214" s="46">
        <f t="shared" ref="D214" si="40">D213/D212</f>
        <v>0.65191839476114521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0.64082826790887915</v>
      </c>
    </row>
    <row r="215" spans="1:12" ht="15" thickBot="1" x14ac:dyDescent="0.45"/>
    <row r="216" spans="1:12" ht="37.799999999999997" customHeight="1" thickBot="1" x14ac:dyDescent="0.45">
      <c r="A216" s="223" t="s">
        <v>9</v>
      </c>
      <c r="B216" s="224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25" t="s">
        <v>92</v>
      </c>
      <c r="B217" s="227" t="s">
        <v>98</v>
      </c>
      <c r="C217" s="17" t="s">
        <v>3</v>
      </c>
      <c r="D217" s="149">
        <v>3402</v>
      </c>
      <c r="E217" s="149">
        <v>752</v>
      </c>
      <c r="F217" s="203">
        <v>1669</v>
      </c>
      <c r="G217" s="149">
        <v>1382</v>
      </c>
      <c r="H217" s="112">
        <v>66</v>
      </c>
      <c r="I217" s="149">
        <v>1100</v>
      </c>
      <c r="J217" s="203">
        <v>251</v>
      </c>
      <c r="K217" s="106">
        <v>190</v>
      </c>
      <c r="L217" s="107">
        <f>SUM(D217:K217)</f>
        <v>8812</v>
      </c>
    </row>
    <row r="218" spans="1:12" x14ac:dyDescent="0.4">
      <c r="A218" s="219"/>
      <c r="B218" s="230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19"/>
      <c r="B219" s="239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19"/>
      <c r="B220" s="227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19"/>
      <c r="B221" s="228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19"/>
      <c r="B222" s="229"/>
      <c r="C222" s="52" t="s">
        <v>4</v>
      </c>
      <c r="D222" s="12">
        <v>0.54600000000000004</v>
      </c>
      <c r="E222" s="89">
        <v>0.73399999999999999</v>
      </c>
      <c r="F222" s="165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19"/>
      <c r="B223" s="230" t="s">
        <v>95</v>
      </c>
      <c r="C223" s="17" t="s">
        <v>3</v>
      </c>
      <c r="D223" s="8">
        <v>3051</v>
      </c>
      <c r="E223" s="112">
        <v>1368</v>
      </c>
      <c r="F223" s="158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19"/>
      <c r="B224" s="228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19"/>
      <c r="B225" s="228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19"/>
      <c r="B226" s="227" t="s">
        <v>96</v>
      </c>
      <c r="C226" s="50" t="s">
        <v>5</v>
      </c>
      <c r="D226" s="65">
        <v>2631</v>
      </c>
      <c r="E226" s="159">
        <v>1340</v>
      </c>
      <c r="F226" s="67">
        <v>1751</v>
      </c>
      <c r="G226" s="121">
        <v>1362</v>
      </c>
      <c r="H226" s="112">
        <v>55</v>
      </c>
      <c r="I226" s="112">
        <v>547</v>
      </c>
      <c r="J226" s="67">
        <v>291</v>
      </c>
      <c r="K226" s="112">
        <v>150</v>
      </c>
      <c r="L226" s="2">
        <f>SUM(D226:K226)</f>
        <v>8127</v>
      </c>
    </row>
    <row r="227" spans="1:12" x14ac:dyDescent="0.4">
      <c r="A227" s="219"/>
      <c r="B227" s="228"/>
      <c r="C227" s="51" t="s">
        <v>0</v>
      </c>
      <c r="D227" s="11">
        <v>1352</v>
      </c>
      <c r="E227" s="160">
        <v>925</v>
      </c>
      <c r="F227" s="68">
        <v>929</v>
      </c>
      <c r="G227" s="123">
        <v>936</v>
      </c>
      <c r="H227" s="115">
        <v>18</v>
      </c>
      <c r="I227" s="119">
        <v>321</v>
      </c>
      <c r="J227" s="68">
        <v>219</v>
      </c>
      <c r="K227" s="119">
        <v>82</v>
      </c>
      <c r="L227" s="75">
        <f>SUM(D227:K227)</f>
        <v>4782</v>
      </c>
    </row>
    <row r="228" spans="1:12" ht="15" thickBot="1" x14ac:dyDescent="0.45">
      <c r="A228" s="219"/>
      <c r="B228" s="229"/>
      <c r="C228" s="52" t="s">
        <v>4</v>
      </c>
      <c r="D228" s="69">
        <v>0.51400000000000001</v>
      </c>
      <c r="E228" s="161">
        <v>0.69</v>
      </c>
      <c r="F228" s="71">
        <v>0.53100000000000003</v>
      </c>
      <c r="G228" s="72">
        <v>0.68700000000000006</v>
      </c>
      <c r="H228" s="73">
        <f>H227/H226</f>
        <v>0.32727272727272727</v>
      </c>
      <c r="I228" s="73">
        <v>0.58699999999999997</v>
      </c>
      <c r="J228" s="71">
        <v>0.75</v>
      </c>
      <c r="K228" s="73">
        <v>0.55000000000000004</v>
      </c>
      <c r="L228" s="76">
        <f>L227/L226</f>
        <v>0.58840900701365817</v>
      </c>
    </row>
    <row r="229" spans="1:12" x14ac:dyDescent="0.4">
      <c r="A229" s="219"/>
      <c r="B229" s="227" t="s">
        <v>97</v>
      </c>
      <c r="C229" s="50" t="s">
        <v>5</v>
      </c>
      <c r="D229" s="5">
        <v>565</v>
      </c>
      <c r="E229" s="5">
        <v>852</v>
      </c>
      <c r="F229" s="140"/>
      <c r="G229" s="112">
        <v>337</v>
      </c>
      <c r="H229" s="140"/>
      <c r="I229" s="158">
        <v>301</v>
      </c>
      <c r="J229" s="147">
        <v>155</v>
      </c>
      <c r="K229" s="158">
        <v>47</v>
      </c>
      <c r="L229" s="2">
        <f>SUM(D229:K229)</f>
        <v>2257</v>
      </c>
    </row>
    <row r="230" spans="1:12" x14ac:dyDescent="0.4">
      <c r="A230" s="219"/>
      <c r="B230" s="228"/>
      <c r="C230" s="51" t="s">
        <v>0</v>
      </c>
      <c r="D230" s="6">
        <v>345</v>
      </c>
      <c r="E230" s="6">
        <v>504</v>
      </c>
      <c r="F230" s="142"/>
      <c r="G230" s="115">
        <v>283</v>
      </c>
      <c r="H230" s="142"/>
      <c r="I230" s="115">
        <v>184</v>
      </c>
      <c r="J230" s="148">
        <v>114</v>
      </c>
      <c r="K230" s="115">
        <v>12</v>
      </c>
      <c r="L230" s="75">
        <f>SUM(D230:K230)</f>
        <v>1442</v>
      </c>
    </row>
    <row r="231" spans="1:12" ht="15" thickBot="1" x14ac:dyDescent="0.45">
      <c r="A231" s="226"/>
      <c r="B231" s="229"/>
      <c r="C231" s="52" t="s">
        <v>4</v>
      </c>
      <c r="D231" s="7">
        <v>0.61099999999999999</v>
      </c>
      <c r="E231" s="7">
        <v>0.59199999999999997</v>
      </c>
      <c r="F231" s="145"/>
      <c r="G231" s="12">
        <v>0.84</v>
      </c>
      <c r="H231" s="145"/>
      <c r="I231" s="34">
        <v>0.61099999999999999</v>
      </c>
      <c r="J231" s="20">
        <v>0.73</v>
      </c>
      <c r="K231" s="34">
        <v>0.26</v>
      </c>
      <c r="L231" s="4">
        <f>L230/L229</f>
        <v>0.63890119627824549</v>
      </c>
    </row>
    <row r="232" spans="1:12" x14ac:dyDescent="0.4">
      <c r="A232" s="219" t="s">
        <v>93</v>
      </c>
      <c r="B232" s="220"/>
      <c r="C232" s="41" t="s">
        <v>5</v>
      </c>
      <c r="D232" s="42">
        <f t="shared" ref="D232:L232" si="42">D217+D220+D223+D226+D229</f>
        <v>12822</v>
      </c>
      <c r="E232" s="42">
        <f t="shared" si="42"/>
        <v>5678</v>
      </c>
      <c r="F232" s="42">
        <f t="shared" si="42"/>
        <v>7068</v>
      </c>
      <c r="G232" s="42">
        <f t="shared" si="42"/>
        <v>6341</v>
      </c>
      <c r="H232" s="42">
        <f t="shared" si="42"/>
        <v>236</v>
      </c>
      <c r="I232" s="42">
        <f t="shared" si="42"/>
        <v>3278</v>
      </c>
      <c r="J232" s="42">
        <f t="shared" si="42"/>
        <v>1414</v>
      </c>
      <c r="K232" s="42">
        <f t="shared" si="42"/>
        <v>800</v>
      </c>
      <c r="L232" s="42">
        <f t="shared" si="42"/>
        <v>37637</v>
      </c>
    </row>
    <row r="233" spans="1:12" x14ac:dyDescent="0.4">
      <c r="A233" s="219"/>
      <c r="B233" s="220"/>
      <c r="C233" s="43" t="s">
        <v>0</v>
      </c>
      <c r="D233" s="44">
        <f t="shared" ref="D233:L233" si="43">D218+D221+D224+D227+D230</f>
        <v>6771</v>
      </c>
      <c r="E233" s="44">
        <f t="shared" si="43"/>
        <v>3880</v>
      </c>
      <c r="F233" s="44">
        <f t="shared" si="43"/>
        <v>3796</v>
      </c>
      <c r="G233" s="44">
        <f t="shared" si="43"/>
        <v>4659</v>
      </c>
      <c r="H233" s="44">
        <f t="shared" si="43"/>
        <v>57</v>
      </c>
      <c r="I233" s="44">
        <f t="shared" si="43"/>
        <v>1975</v>
      </c>
      <c r="J233" s="44">
        <f t="shared" si="43"/>
        <v>963</v>
      </c>
      <c r="K233" s="44">
        <f t="shared" si="43"/>
        <v>439</v>
      </c>
      <c r="L233" s="44">
        <f t="shared" si="43"/>
        <v>22540</v>
      </c>
    </row>
    <row r="234" spans="1:12" ht="15" thickBot="1" x14ac:dyDescent="0.45">
      <c r="A234" s="221"/>
      <c r="B234" s="222"/>
      <c r="C234" s="45" t="s">
        <v>4</v>
      </c>
      <c r="D234" s="46">
        <f t="shared" ref="D234:E234" si="44">D233/D232</f>
        <v>0.52807674309780062</v>
      </c>
      <c r="E234" s="46">
        <f t="shared" si="44"/>
        <v>0.6833392039450511</v>
      </c>
      <c r="F234" s="46">
        <f t="shared" ref="F234:L234" si="45">F233/F232</f>
        <v>0.53706847764572718</v>
      </c>
      <c r="G234" s="46">
        <f t="shared" si="45"/>
        <v>0.73474215423434786</v>
      </c>
      <c r="H234" s="46">
        <f t="shared" si="45"/>
        <v>0.24152542372881355</v>
      </c>
      <c r="I234" s="46">
        <f t="shared" si="45"/>
        <v>0.60250152532031731</v>
      </c>
      <c r="J234" s="46">
        <f t="shared" si="45"/>
        <v>0.68104667609618108</v>
      </c>
      <c r="K234" s="46">
        <f t="shared" si="45"/>
        <v>0.54874999999999996</v>
      </c>
      <c r="L234" s="46">
        <f t="shared" si="45"/>
        <v>0.59887876291946751</v>
      </c>
    </row>
    <row r="235" spans="1:12" ht="15" thickBot="1" x14ac:dyDescent="0.45"/>
    <row r="236" spans="1:12" ht="25.8" thickBot="1" x14ac:dyDescent="0.45">
      <c r="A236" s="223" t="s">
        <v>9</v>
      </c>
      <c r="B236" s="224"/>
      <c r="C236" s="38" t="s">
        <v>10</v>
      </c>
      <c r="D236" s="1" t="s">
        <v>2</v>
      </c>
      <c r="E236" s="1" t="s">
        <v>7</v>
      </c>
      <c r="F236" s="39" t="s">
        <v>8</v>
      </c>
      <c r="G236" s="40" t="s">
        <v>14</v>
      </c>
      <c r="H236" s="39" t="s">
        <v>6</v>
      </c>
      <c r="I236" s="40" t="s">
        <v>12</v>
      </c>
      <c r="J236" s="39" t="s">
        <v>13</v>
      </c>
      <c r="K236" s="98" t="s">
        <v>17</v>
      </c>
      <c r="L236" s="92" t="s">
        <v>1</v>
      </c>
    </row>
    <row r="237" spans="1:12" ht="14.4" customHeight="1" x14ac:dyDescent="0.4">
      <c r="A237" s="225" t="s">
        <v>99</v>
      </c>
      <c r="B237" s="227" t="s">
        <v>100</v>
      </c>
      <c r="C237" s="17" t="s">
        <v>3</v>
      </c>
      <c r="D237" s="149">
        <v>1631</v>
      </c>
      <c r="E237" s="136"/>
      <c r="F237" s="149">
        <v>1410</v>
      </c>
      <c r="G237" s="149">
        <v>921</v>
      </c>
      <c r="H237" s="112">
        <v>45</v>
      </c>
      <c r="I237" s="149">
        <v>198</v>
      </c>
      <c r="J237" s="203">
        <v>90</v>
      </c>
      <c r="K237" s="106">
        <v>56</v>
      </c>
      <c r="L237" s="107">
        <f>SUM(D237:K237)</f>
        <v>4351</v>
      </c>
    </row>
    <row r="238" spans="1:12" x14ac:dyDescent="0.4">
      <c r="A238" s="219"/>
      <c r="B238" s="230"/>
      <c r="C238" s="51" t="s">
        <v>0</v>
      </c>
      <c r="D238" s="108">
        <v>914</v>
      </c>
      <c r="E238" s="137"/>
      <c r="F238" s="108">
        <v>703</v>
      </c>
      <c r="G238" s="108">
        <v>681</v>
      </c>
      <c r="H238" s="115">
        <v>10</v>
      </c>
      <c r="I238" s="108">
        <v>127</v>
      </c>
      <c r="J238" s="109">
        <v>68</v>
      </c>
      <c r="K238" s="110">
        <v>34</v>
      </c>
      <c r="L238" s="111">
        <f>SUM(D238:K238)</f>
        <v>2537</v>
      </c>
    </row>
    <row r="239" spans="1:12" ht="15" thickBot="1" x14ac:dyDescent="0.45">
      <c r="A239" s="219"/>
      <c r="B239" s="239"/>
      <c r="C239" s="52" t="s">
        <v>4</v>
      </c>
      <c r="D239" s="102">
        <v>0.56000000000000005</v>
      </c>
      <c r="E239" s="138"/>
      <c r="F239" s="102">
        <v>0.499</v>
      </c>
      <c r="G239" s="102">
        <v>0.73899999999999999</v>
      </c>
      <c r="H239" s="34">
        <f>H238/H237</f>
        <v>0.22222222222222221</v>
      </c>
      <c r="I239" s="102" t="s">
        <v>106</v>
      </c>
      <c r="J239" s="102">
        <v>0.75</v>
      </c>
      <c r="K239" s="102">
        <v>0.61</v>
      </c>
      <c r="L239" s="101">
        <f>L238/L237</f>
        <v>0.58308434842564927</v>
      </c>
    </row>
    <row r="240" spans="1:12" x14ac:dyDescent="0.4">
      <c r="A240" s="219"/>
      <c r="B240" s="227" t="s">
        <v>101</v>
      </c>
      <c r="C240" s="50" t="s">
        <v>3</v>
      </c>
      <c r="D240" s="93">
        <v>3636</v>
      </c>
      <c r="E240" s="112">
        <v>801</v>
      </c>
      <c r="F240" s="124">
        <v>1761</v>
      </c>
      <c r="G240" s="10">
        <v>1644</v>
      </c>
      <c r="H240" s="125">
        <v>40</v>
      </c>
      <c r="I240" s="125">
        <v>761</v>
      </c>
      <c r="J240" s="113">
        <v>320</v>
      </c>
      <c r="K240" s="114">
        <v>268</v>
      </c>
      <c r="L240" s="3">
        <f>SUM(D240:K240)</f>
        <v>9231</v>
      </c>
    </row>
    <row r="241" spans="1:12" x14ac:dyDescent="0.4">
      <c r="A241" s="219"/>
      <c r="B241" s="228"/>
      <c r="C241" s="51" t="s">
        <v>0</v>
      </c>
      <c r="D241" s="11">
        <v>2112</v>
      </c>
      <c r="E241" s="126">
        <v>542</v>
      </c>
      <c r="F241" s="88">
        <v>1026</v>
      </c>
      <c r="G241" s="11">
        <v>1329</v>
      </c>
      <c r="H241" s="115">
        <v>9</v>
      </c>
      <c r="I241" s="115">
        <v>506</v>
      </c>
      <c r="J241" s="116">
        <v>211</v>
      </c>
      <c r="K241" s="117">
        <v>129</v>
      </c>
      <c r="L241" s="75">
        <f>SUM(D241:K241)</f>
        <v>5864</v>
      </c>
    </row>
    <row r="242" spans="1:12" ht="15" thickBot="1" x14ac:dyDescent="0.45">
      <c r="A242" s="219"/>
      <c r="B242" s="229"/>
      <c r="C242" s="52" t="s">
        <v>4</v>
      </c>
      <c r="D242" s="12">
        <v>0.60799999999999998</v>
      </c>
      <c r="E242" s="89">
        <v>0.67700000000000005</v>
      </c>
      <c r="F242" s="165">
        <v>0.58199999999999996</v>
      </c>
      <c r="G242" s="12">
        <v>0.80800000000000005</v>
      </c>
      <c r="H242" s="34">
        <f>H241/H240</f>
        <v>0.22500000000000001</v>
      </c>
      <c r="I242" s="34">
        <v>0.66500000000000004</v>
      </c>
      <c r="J242" s="94">
        <v>0.65</v>
      </c>
      <c r="K242" s="34">
        <v>0.48</v>
      </c>
      <c r="L242" s="4">
        <f>L241/L240</f>
        <v>0.63525078539703173</v>
      </c>
    </row>
    <row r="243" spans="1:12" x14ac:dyDescent="0.4">
      <c r="A243" s="219"/>
      <c r="B243" s="240" t="s">
        <v>102</v>
      </c>
      <c r="C243" s="204" t="s">
        <v>3</v>
      </c>
      <c r="D243" s="209">
        <v>3414</v>
      </c>
      <c r="E243" s="153">
        <v>832</v>
      </c>
      <c r="F243" s="210">
        <v>2060</v>
      </c>
      <c r="G243" s="211">
        <v>1419</v>
      </c>
      <c r="H243" s="153">
        <v>66</v>
      </c>
      <c r="I243" s="212">
        <v>673</v>
      </c>
      <c r="J243" s="153">
        <v>364</v>
      </c>
      <c r="K243" s="212">
        <v>266</v>
      </c>
      <c r="L243" s="213">
        <f>SUM(D243:K243)</f>
        <v>9094</v>
      </c>
    </row>
    <row r="244" spans="1:12" x14ac:dyDescent="0.4">
      <c r="A244" s="219"/>
      <c r="B244" s="241"/>
      <c r="C244" s="205" t="s">
        <v>0</v>
      </c>
      <c r="D244" s="214">
        <v>1997</v>
      </c>
      <c r="E244" s="206">
        <v>586</v>
      </c>
      <c r="F244" s="206">
        <v>1242</v>
      </c>
      <c r="G244" s="207">
        <v>1106</v>
      </c>
      <c r="H244" s="206">
        <v>24</v>
      </c>
      <c r="I244" s="196">
        <v>461</v>
      </c>
      <c r="J244" s="196">
        <v>276</v>
      </c>
      <c r="K244" s="196">
        <v>161</v>
      </c>
      <c r="L244" s="207">
        <f>SUM(D244:K244)</f>
        <v>5853</v>
      </c>
    </row>
    <row r="245" spans="1:12" ht="15" thickBot="1" x14ac:dyDescent="0.45">
      <c r="A245" s="219"/>
      <c r="B245" s="241"/>
      <c r="C245" s="215" t="s">
        <v>4</v>
      </c>
      <c r="D245" s="216">
        <v>0.58499999999999996</v>
      </c>
      <c r="E245" s="162">
        <v>0.70399999999999996</v>
      </c>
      <c r="F245" s="162">
        <v>0.6</v>
      </c>
      <c r="G245" s="217">
        <v>0.77900000000000003</v>
      </c>
      <c r="H245" s="162">
        <f>H244/H243</f>
        <v>0.36363636363636365</v>
      </c>
      <c r="I245" s="218">
        <v>0.68500000000000005</v>
      </c>
      <c r="J245" s="162">
        <v>0.75</v>
      </c>
      <c r="K245" s="218">
        <v>0.61</v>
      </c>
      <c r="L245" s="208">
        <f>L244/L243</f>
        <v>0.64361117220145148</v>
      </c>
    </row>
    <row r="246" spans="1:12" x14ac:dyDescent="0.4">
      <c r="A246" s="219"/>
      <c r="B246" s="227" t="s">
        <v>103</v>
      </c>
      <c r="C246" s="50" t="s">
        <v>5</v>
      </c>
      <c r="D246" s="65"/>
      <c r="E246" s="159"/>
      <c r="F246" s="67"/>
      <c r="G246" s="121"/>
      <c r="H246" s="112"/>
      <c r="I246" s="112"/>
      <c r="J246" s="67"/>
      <c r="K246" s="112"/>
      <c r="L246" s="2"/>
    </row>
    <row r="247" spans="1:12" x14ac:dyDescent="0.4">
      <c r="A247" s="219"/>
      <c r="B247" s="228"/>
      <c r="C247" s="51" t="s">
        <v>0</v>
      </c>
      <c r="D247" s="11"/>
      <c r="E247" s="160"/>
      <c r="F247" s="68"/>
      <c r="G247" s="123"/>
      <c r="H247" s="115"/>
      <c r="I247" s="119"/>
      <c r="J247" s="68"/>
      <c r="K247" s="119"/>
      <c r="L247" s="75"/>
    </row>
    <row r="248" spans="1:12" ht="15" thickBot="1" x14ac:dyDescent="0.45">
      <c r="A248" s="219"/>
      <c r="B248" s="229"/>
      <c r="C248" s="52" t="s">
        <v>4</v>
      </c>
      <c r="D248" s="69"/>
      <c r="E248" s="161"/>
      <c r="F248" s="71"/>
      <c r="G248" s="72"/>
      <c r="H248" s="73"/>
      <c r="I248" s="73"/>
      <c r="J248" s="71"/>
      <c r="K248" s="73"/>
      <c r="L248" s="76"/>
    </row>
    <row r="249" spans="1:12" x14ac:dyDescent="0.4">
      <c r="A249" s="219"/>
      <c r="B249" s="227" t="s">
        <v>104</v>
      </c>
      <c r="C249" s="50" t="s">
        <v>5</v>
      </c>
      <c r="D249" s="5"/>
      <c r="E249" s="5"/>
      <c r="F249" s="112"/>
      <c r="G249" s="112"/>
      <c r="H249" s="112"/>
      <c r="I249" s="158"/>
      <c r="J249" s="147"/>
      <c r="K249" s="158"/>
      <c r="L249" s="2"/>
    </row>
    <row r="250" spans="1:12" x14ac:dyDescent="0.4">
      <c r="A250" s="219"/>
      <c r="B250" s="228"/>
      <c r="C250" s="51" t="s">
        <v>0</v>
      </c>
      <c r="D250" s="6"/>
      <c r="E250" s="6"/>
      <c r="F250" s="115"/>
      <c r="G250" s="115"/>
      <c r="H250" s="115"/>
      <c r="I250" s="115"/>
      <c r="J250" s="148"/>
      <c r="K250" s="115"/>
      <c r="L250" s="75"/>
    </row>
    <row r="251" spans="1:12" ht="15" thickBot="1" x14ac:dyDescent="0.45">
      <c r="A251" s="226"/>
      <c r="B251" s="229"/>
      <c r="C251" s="52" t="s">
        <v>4</v>
      </c>
      <c r="D251" s="7"/>
      <c r="E251" s="7"/>
      <c r="F251" s="34"/>
      <c r="G251" s="12"/>
      <c r="H251" s="34"/>
      <c r="I251" s="34"/>
      <c r="J251" s="20"/>
      <c r="K251" s="34"/>
      <c r="L251" s="4"/>
    </row>
    <row r="252" spans="1:12" x14ac:dyDescent="0.4">
      <c r="A252" s="219" t="s">
        <v>105</v>
      </c>
      <c r="B252" s="220"/>
      <c r="C252" s="41" t="s">
        <v>5</v>
      </c>
      <c r="D252" s="42">
        <f t="shared" ref="D252:L252" si="46">D237+D240+D243+D246+D249</f>
        <v>8681</v>
      </c>
      <c r="E252" s="42">
        <f t="shared" si="46"/>
        <v>1633</v>
      </c>
      <c r="F252" s="42">
        <f t="shared" si="46"/>
        <v>5231</v>
      </c>
      <c r="G252" s="42">
        <f t="shared" si="46"/>
        <v>3984</v>
      </c>
      <c r="H252" s="42">
        <f t="shared" si="46"/>
        <v>151</v>
      </c>
      <c r="I252" s="42">
        <f t="shared" si="46"/>
        <v>1632</v>
      </c>
      <c r="J252" s="42">
        <f t="shared" si="46"/>
        <v>774</v>
      </c>
      <c r="K252" s="42">
        <f t="shared" si="46"/>
        <v>590</v>
      </c>
      <c r="L252" s="42">
        <f t="shared" si="46"/>
        <v>22676</v>
      </c>
    </row>
    <row r="253" spans="1:12" x14ac:dyDescent="0.4">
      <c r="A253" s="219"/>
      <c r="B253" s="220"/>
      <c r="C253" s="43" t="s">
        <v>0</v>
      </c>
      <c r="D253" s="44">
        <f t="shared" ref="D253:L253" si="47">D238+D241+D244+D247+D250</f>
        <v>5023</v>
      </c>
      <c r="E253" s="44">
        <f t="shared" si="47"/>
        <v>1128</v>
      </c>
      <c r="F253" s="44">
        <f t="shared" si="47"/>
        <v>2971</v>
      </c>
      <c r="G253" s="44">
        <f t="shared" si="47"/>
        <v>3116</v>
      </c>
      <c r="H253" s="44">
        <f t="shared" si="47"/>
        <v>43</v>
      </c>
      <c r="I253" s="44">
        <f t="shared" si="47"/>
        <v>1094</v>
      </c>
      <c r="J253" s="44">
        <f t="shared" si="47"/>
        <v>555</v>
      </c>
      <c r="K253" s="44">
        <f t="shared" si="47"/>
        <v>324</v>
      </c>
      <c r="L253" s="44">
        <f t="shared" si="47"/>
        <v>14254</v>
      </c>
    </row>
    <row r="254" spans="1:12" ht="15" thickBot="1" x14ac:dyDescent="0.45">
      <c r="A254" s="221"/>
      <c r="B254" s="222"/>
      <c r="C254" s="45" t="s">
        <v>4</v>
      </c>
      <c r="D254" s="46">
        <f t="shared" ref="D254:L254" si="48">D253/D252</f>
        <v>0.57861997465729753</v>
      </c>
      <c r="E254" s="46">
        <f t="shared" si="48"/>
        <v>0.69075321494182484</v>
      </c>
      <c r="F254" s="46">
        <f t="shared" si="48"/>
        <v>0.56796023704836551</v>
      </c>
      <c r="G254" s="46">
        <f t="shared" si="48"/>
        <v>0.78212851405622486</v>
      </c>
      <c r="H254" s="46">
        <f t="shared" si="48"/>
        <v>0.28476821192052981</v>
      </c>
      <c r="I254" s="46">
        <f t="shared" si="48"/>
        <v>0.67034313725490191</v>
      </c>
      <c r="J254" s="46">
        <f t="shared" si="48"/>
        <v>0.71705426356589153</v>
      </c>
      <c r="K254" s="46">
        <f t="shared" si="48"/>
        <v>0.54915254237288136</v>
      </c>
      <c r="L254" s="46">
        <f t="shared" si="48"/>
        <v>0.62859410830834361</v>
      </c>
    </row>
  </sheetData>
  <mergeCells count="104">
    <mergeCell ref="A252:B254"/>
    <mergeCell ref="A236:B236"/>
    <mergeCell ref="A237:A251"/>
    <mergeCell ref="B237:B239"/>
    <mergeCell ref="B240:B242"/>
    <mergeCell ref="B243:B245"/>
    <mergeCell ref="B246:B248"/>
    <mergeCell ref="B249:B251"/>
    <mergeCell ref="A232:B23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36:B136"/>
    <mergeCell ref="A137:A15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자료(25년1월13일주)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2025-02-11T03:59:48Z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