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llcar\Desktop\"/>
    </mc:Choice>
  </mc:AlternateContent>
  <bookViews>
    <workbookView xWindow="0" yWindow="0" windowWidth="23040" windowHeight="8136"/>
  </bookViews>
  <sheets>
    <sheet name="주보(속보)발표 자료(11월27일주실적Upload)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4" i="9" l="1"/>
  <c r="L213" i="9"/>
  <c r="L212" i="9"/>
  <c r="L210" i="9"/>
  <c r="L209" i="9"/>
  <c r="L211" i="9" l="1"/>
  <c r="L207" i="9"/>
  <c r="L206" i="9"/>
  <c r="L208" i="9" l="1"/>
  <c r="L204" i="9"/>
  <c r="L203" i="9"/>
  <c r="E215" i="9"/>
  <c r="E216" i="9"/>
  <c r="E217" i="9" l="1"/>
  <c r="L205" i="9"/>
  <c r="K216" i="9"/>
  <c r="J216" i="9"/>
  <c r="I216" i="9"/>
  <c r="H216" i="9"/>
  <c r="G216" i="9"/>
  <c r="F216" i="9"/>
  <c r="D216" i="9"/>
  <c r="K215" i="9"/>
  <c r="J215" i="9"/>
  <c r="I215" i="9"/>
  <c r="H215" i="9"/>
  <c r="G215" i="9"/>
  <c r="F215" i="9"/>
  <c r="D215" i="9"/>
  <c r="L201" i="9"/>
  <c r="L200" i="9"/>
  <c r="K217" i="9" l="1"/>
  <c r="H217" i="9"/>
  <c r="I217" i="9"/>
  <c r="D217" i="9"/>
  <c r="L215" i="9"/>
  <c r="J217" i="9"/>
  <c r="F217" i="9"/>
  <c r="G217" i="9"/>
  <c r="L202" i="9"/>
  <c r="L216" i="9"/>
  <c r="L193" i="9"/>
  <c r="L192" i="9"/>
  <c r="L217" i="9" l="1"/>
  <c r="L194" i="9"/>
  <c r="L186" i="9"/>
  <c r="L187" i="9"/>
  <c r="L189" i="9"/>
  <c r="L190" i="9"/>
  <c r="L180" i="9"/>
  <c r="L181" i="9"/>
  <c r="L183" i="9"/>
  <c r="L184" i="9"/>
  <c r="D195" i="9"/>
  <c r="E195" i="9"/>
  <c r="F195" i="9"/>
  <c r="G195" i="9"/>
  <c r="H195" i="9"/>
  <c r="I195" i="9"/>
  <c r="J195" i="9"/>
  <c r="K195" i="9"/>
  <c r="D196" i="9"/>
  <c r="D197" i="9" s="1"/>
  <c r="E196" i="9"/>
  <c r="F196" i="9"/>
  <c r="G196" i="9"/>
  <c r="H196" i="9"/>
  <c r="I196" i="9"/>
  <c r="J196" i="9"/>
  <c r="K196" i="9"/>
  <c r="E197" i="9" l="1"/>
  <c r="I197" i="9"/>
  <c r="L191" i="9"/>
  <c r="L188" i="9"/>
  <c r="F197" i="9"/>
  <c r="L185" i="9"/>
  <c r="H197" i="9"/>
  <c r="J197" i="9"/>
  <c r="L196" i="9"/>
  <c r="G197" i="9"/>
  <c r="L195" i="9"/>
  <c r="L182" i="9"/>
  <c r="D175" i="9"/>
  <c r="L197" i="9" l="1"/>
  <c r="L173" i="9"/>
  <c r="L172" i="9"/>
  <c r="L174" i="9" l="1"/>
  <c r="L170" i="9"/>
  <c r="L169" i="9"/>
  <c r="L171" i="9" l="1"/>
  <c r="L167" i="9"/>
  <c r="L166" i="9"/>
  <c r="L168" i="9" l="1"/>
  <c r="K176" i="9"/>
  <c r="J176" i="9"/>
  <c r="I176" i="9"/>
  <c r="H176" i="9"/>
  <c r="G176" i="9"/>
  <c r="F176" i="9"/>
  <c r="E176" i="9"/>
  <c r="D176" i="9"/>
  <c r="K175" i="9"/>
  <c r="J175" i="9"/>
  <c r="I175" i="9"/>
  <c r="H175" i="9"/>
  <c r="G175" i="9"/>
  <c r="F175" i="9"/>
  <c r="E175" i="9"/>
  <c r="L164" i="9"/>
  <c r="L163" i="9"/>
  <c r="L161" i="9"/>
  <c r="L160" i="9"/>
  <c r="H177" i="9" l="1"/>
  <c r="D177" i="9"/>
  <c r="E177" i="9"/>
  <c r="L165" i="9"/>
  <c r="F177" i="9"/>
  <c r="G177" i="9"/>
  <c r="L175" i="9"/>
  <c r="I177" i="9"/>
  <c r="L176" i="9"/>
  <c r="J177" i="9"/>
  <c r="L162" i="9"/>
  <c r="E156" i="9"/>
  <c r="E155" i="9"/>
  <c r="I156" i="9"/>
  <c r="I155" i="9"/>
  <c r="K142" i="9"/>
  <c r="K156" i="9"/>
  <c r="J156" i="9"/>
  <c r="H156" i="9"/>
  <c r="G156" i="9"/>
  <c r="F156" i="9"/>
  <c r="D156" i="9"/>
  <c r="K155" i="9"/>
  <c r="J155" i="9"/>
  <c r="H155" i="9"/>
  <c r="G155" i="9"/>
  <c r="F155" i="9"/>
  <c r="D155" i="9"/>
  <c r="L153" i="9"/>
  <c r="L152" i="9"/>
  <c r="L150" i="9"/>
  <c r="L149" i="9"/>
  <c r="L147" i="9"/>
  <c r="L146" i="9"/>
  <c r="L144" i="9"/>
  <c r="L143" i="9"/>
  <c r="L141" i="9"/>
  <c r="L140" i="9"/>
  <c r="L177" i="9" l="1"/>
  <c r="L154" i="9"/>
  <c r="L151" i="9"/>
  <c r="L148" i="9"/>
  <c r="E157" i="9"/>
  <c r="L145" i="9"/>
  <c r="I157" i="9"/>
  <c r="L155" i="9"/>
  <c r="L156" i="9"/>
  <c r="D157" i="9"/>
  <c r="L142" i="9"/>
  <c r="F157" i="9"/>
  <c r="G157" i="9"/>
  <c r="H157" i="9"/>
  <c r="J157" i="9"/>
  <c r="L133" i="9"/>
  <c r="L132" i="9"/>
  <c r="L130" i="9"/>
  <c r="L129" i="9"/>
  <c r="L157" i="9" l="1"/>
  <c r="L131" i="9"/>
  <c r="L134" i="9"/>
  <c r="K136" i="9"/>
  <c r="K135" i="9"/>
  <c r="L126" i="9"/>
  <c r="L123" i="9"/>
  <c r="L120" i="9"/>
  <c r="J136" i="9"/>
  <c r="I136" i="9"/>
  <c r="H136" i="9"/>
  <c r="G136" i="9"/>
  <c r="F136" i="9"/>
  <c r="E136" i="9"/>
  <c r="D136" i="9"/>
  <c r="J135" i="9"/>
  <c r="I135" i="9"/>
  <c r="H135" i="9"/>
  <c r="G135" i="9"/>
  <c r="F135" i="9"/>
  <c r="E135" i="9"/>
  <c r="D135" i="9"/>
  <c r="L127" i="9"/>
  <c r="L124" i="9"/>
  <c r="L121" i="9"/>
  <c r="G137" i="9" l="1"/>
  <c r="H137" i="9"/>
  <c r="I137" i="9"/>
  <c r="J137" i="9"/>
  <c r="E137" i="9"/>
  <c r="F137" i="9"/>
  <c r="L136" i="9"/>
  <c r="L135" i="9"/>
  <c r="L128" i="9"/>
  <c r="L125" i="9"/>
  <c r="L122" i="9"/>
  <c r="D137" i="9"/>
  <c r="L137" i="9" l="1"/>
  <c r="L113" i="9"/>
  <c r="L112" i="9"/>
  <c r="L110" i="9"/>
  <c r="L109" i="9"/>
  <c r="L107" i="9"/>
  <c r="L106" i="9"/>
  <c r="L104" i="9"/>
  <c r="L103" i="9"/>
  <c r="L101" i="9"/>
  <c r="L100" i="9"/>
  <c r="L93" i="9"/>
  <c r="L92" i="9"/>
  <c r="L90" i="9"/>
  <c r="L89" i="9"/>
  <c r="L87" i="9"/>
  <c r="L86" i="9"/>
  <c r="L84" i="9"/>
  <c r="L83" i="9"/>
  <c r="L81" i="9"/>
  <c r="L80" i="9"/>
  <c r="L73" i="9"/>
  <c r="L72" i="9"/>
  <c r="L70" i="9"/>
  <c r="L69" i="9"/>
  <c r="L67" i="9"/>
  <c r="L66" i="9"/>
  <c r="L64" i="9"/>
  <c r="L63" i="9"/>
  <c r="L56" i="9"/>
  <c r="L55" i="9"/>
  <c r="L53" i="9"/>
  <c r="L52" i="9"/>
  <c r="L50" i="9"/>
  <c r="L49" i="9"/>
  <c r="L47" i="9"/>
  <c r="L46" i="9"/>
  <c r="L44" i="9"/>
  <c r="L43" i="9"/>
  <c r="L36" i="9"/>
  <c r="L35" i="9"/>
  <c r="L33" i="9"/>
  <c r="L32" i="9"/>
  <c r="L30" i="9"/>
  <c r="L29" i="9"/>
  <c r="L27" i="9"/>
  <c r="L26" i="9"/>
  <c r="L24" i="9"/>
  <c r="L23" i="9"/>
  <c r="L16" i="9"/>
  <c r="L15" i="9"/>
  <c r="L13" i="9"/>
  <c r="L12" i="9"/>
  <c r="L10" i="9"/>
  <c r="L9" i="9"/>
  <c r="L7" i="9"/>
  <c r="L6" i="9"/>
  <c r="L4" i="9"/>
  <c r="L3" i="9"/>
  <c r="K111" i="9"/>
  <c r="K108" i="9"/>
  <c r="K105" i="9"/>
  <c r="K102" i="9"/>
  <c r="K94" i="9"/>
  <c r="K91" i="9"/>
  <c r="K88" i="9"/>
  <c r="K85" i="9"/>
  <c r="K82" i="9"/>
  <c r="K74" i="9"/>
  <c r="K71" i="9"/>
  <c r="K68" i="9"/>
  <c r="K65" i="9"/>
  <c r="K57" i="9"/>
  <c r="K54" i="9"/>
  <c r="K51" i="9"/>
  <c r="K48" i="9"/>
  <c r="K45" i="9"/>
  <c r="K37" i="9"/>
  <c r="K34" i="9"/>
  <c r="K31" i="9"/>
  <c r="K28" i="9"/>
  <c r="K25" i="9"/>
  <c r="K17" i="9"/>
  <c r="K14" i="9"/>
  <c r="K11" i="9"/>
  <c r="K8" i="9"/>
  <c r="K5" i="9"/>
  <c r="L114" i="9" l="1"/>
  <c r="L111" i="9" l="1"/>
  <c r="D115" i="9"/>
  <c r="E115" i="9"/>
  <c r="F115" i="9"/>
  <c r="G115" i="9"/>
  <c r="H115" i="9"/>
  <c r="I115" i="9"/>
  <c r="J115" i="9"/>
  <c r="D116" i="9"/>
  <c r="E116" i="9"/>
  <c r="F116" i="9"/>
  <c r="G116" i="9"/>
  <c r="H116" i="9"/>
  <c r="I116" i="9"/>
  <c r="J116" i="9"/>
  <c r="L115" i="9" l="1"/>
  <c r="L116" i="9"/>
  <c r="L108" i="9"/>
  <c r="H117" i="9"/>
  <c r="E117" i="9"/>
  <c r="G117" i="9"/>
  <c r="L105" i="9"/>
  <c r="D117" i="9"/>
  <c r="J117" i="9"/>
  <c r="I117" i="9"/>
  <c r="F117" i="9"/>
  <c r="L102" i="9"/>
  <c r="J96" i="9"/>
  <c r="J95" i="9"/>
  <c r="J85" i="9"/>
  <c r="L117" i="9" l="1"/>
  <c r="L94" i="9" l="1"/>
  <c r="L91" i="9" l="1"/>
  <c r="L88" i="9" l="1"/>
  <c r="L85" i="9" l="1"/>
  <c r="J97" i="9"/>
  <c r="I96" i="9"/>
  <c r="H96" i="9"/>
  <c r="G96" i="9"/>
  <c r="F96" i="9"/>
  <c r="E96" i="9"/>
  <c r="D96" i="9"/>
  <c r="I95" i="9"/>
  <c r="H95" i="9"/>
  <c r="G95" i="9"/>
  <c r="F95" i="9"/>
  <c r="E95" i="9"/>
  <c r="D95" i="9"/>
  <c r="J82" i="9"/>
  <c r="L95" i="9" l="1"/>
  <c r="L96" i="9"/>
  <c r="H97" i="9"/>
  <c r="I97" i="9"/>
  <c r="G97" i="9"/>
  <c r="F97" i="9"/>
  <c r="D97" i="9"/>
  <c r="L82" i="9"/>
  <c r="E97" i="9"/>
  <c r="L74" i="9" l="1"/>
  <c r="L97" i="9"/>
  <c r="L71" i="9" l="1"/>
  <c r="I75" i="9"/>
  <c r="J75" i="9"/>
  <c r="I76" i="9"/>
  <c r="J76" i="9"/>
  <c r="I59" i="9"/>
  <c r="I58" i="9"/>
  <c r="I39" i="9"/>
  <c r="L39" i="9" s="1"/>
  <c r="I38" i="9"/>
  <c r="L38" i="9" s="1"/>
  <c r="I19" i="9"/>
  <c r="L19" i="9" s="1"/>
  <c r="I18" i="9"/>
  <c r="L18" i="9" s="1"/>
  <c r="I40" i="9" l="1"/>
  <c r="L48" i="9"/>
  <c r="L5" i="9"/>
  <c r="L54" i="9"/>
  <c r="L40" i="9"/>
  <c r="L28" i="9"/>
  <c r="I60" i="9"/>
  <c r="L14" i="9"/>
  <c r="I77" i="9"/>
  <c r="L68" i="9"/>
  <c r="L34" i="9"/>
  <c r="L8" i="9"/>
  <c r="L11" i="9"/>
  <c r="L25" i="9"/>
  <c r="L37" i="9"/>
  <c r="L51" i="9"/>
  <c r="L65" i="9"/>
  <c r="L20" i="9"/>
  <c r="L17" i="9"/>
  <c r="L31" i="9"/>
  <c r="L45" i="9"/>
  <c r="L57" i="9"/>
  <c r="J77" i="9"/>
  <c r="I20" i="9"/>
  <c r="J68" i="9"/>
  <c r="J65" i="9"/>
  <c r="J60" i="9"/>
  <c r="J57" i="9"/>
  <c r="J54" i="9"/>
  <c r="J51" i="9"/>
  <c r="J48" i="9"/>
  <c r="J45" i="9"/>
  <c r="J40" i="9"/>
  <c r="J37" i="9"/>
  <c r="J34" i="9"/>
  <c r="J31" i="9"/>
  <c r="J28" i="9"/>
  <c r="J25" i="9"/>
  <c r="J20" i="9"/>
  <c r="J17" i="9"/>
  <c r="J14" i="9"/>
  <c r="J11" i="9"/>
  <c r="J8" i="9"/>
  <c r="J5" i="9"/>
  <c r="F65" i="9" l="1"/>
  <c r="E75" i="9"/>
  <c r="F75" i="9"/>
  <c r="G75" i="9"/>
  <c r="H75" i="9"/>
  <c r="E76" i="9"/>
  <c r="F76" i="9"/>
  <c r="G76" i="9"/>
  <c r="H76" i="9"/>
  <c r="D76" i="9"/>
  <c r="D75" i="9"/>
  <c r="L75" i="9" l="1"/>
  <c r="L76" i="9"/>
  <c r="F77" i="9"/>
  <c r="G77" i="9"/>
  <c r="E77" i="9"/>
  <c r="H77" i="9"/>
  <c r="D77" i="9"/>
  <c r="E58" i="9"/>
  <c r="F58" i="9"/>
  <c r="G58" i="9"/>
  <c r="H58" i="9"/>
  <c r="E59" i="9"/>
  <c r="F59" i="9"/>
  <c r="G59" i="9"/>
  <c r="H59" i="9"/>
  <c r="D59" i="9"/>
  <c r="D58" i="9"/>
  <c r="L59" i="9" l="1"/>
  <c r="L77" i="9"/>
  <c r="L58" i="9"/>
  <c r="F60" i="9"/>
  <c r="G60" i="9"/>
  <c r="E60" i="9"/>
  <c r="H60" i="9"/>
  <c r="D60" i="9"/>
  <c r="L60" i="9" l="1"/>
</calcChain>
</file>

<file path=xl/sharedStrings.xml><?xml version="1.0" encoding="utf-8"?>
<sst xmlns="http://schemas.openxmlformats.org/spreadsheetml/2006/main" count="395" uniqueCount="89">
  <si>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</si>
  <si>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</si>
  <si>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</si>
  <si>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</si>
  <si>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</si>
  <si>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</si>
  <si>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</si>
  <si>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</si>
  <si>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</si>
  <si>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</si>
  <si>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</si>
  <si>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</si>
  <si>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1월2일주
(월~)</t>
    <phoneticPr fontId="1" type="noConversion"/>
  </si>
  <si>
    <t>1월9일주
(월~)</t>
    <phoneticPr fontId="1" type="noConversion"/>
  </si>
  <si>
    <t>1월16일주
(월~)</t>
    <phoneticPr fontId="1" type="noConversion"/>
  </si>
  <si>
    <t>1월30일주
(월~)</t>
    <phoneticPr fontId="1" type="noConversion"/>
  </si>
  <si>
    <t>2월6일주
(월~)</t>
    <phoneticPr fontId="1" type="noConversion"/>
  </si>
  <si>
    <t>2월13일주
(월~)</t>
    <phoneticPr fontId="1" type="noConversion"/>
  </si>
  <si>
    <t>2월20일주
(월~)</t>
    <phoneticPr fontId="1" type="noConversion"/>
  </si>
  <si>
    <t>2월27일주
(월~)</t>
    <phoneticPr fontId="1" type="noConversion"/>
  </si>
  <si>
    <t>1월23일주
(수~)</t>
    <phoneticPr fontId="1" type="noConversion"/>
  </si>
  <si>
    <t>2월1일주
(수~)</t>
    <phoneticPr fontId="1" type="noConversion"/>
  </si>
  <si>
    <t>3월1일주
(수~)</t>
    <phoneticPr fontId="1" type="noConversion"/>
  </si>
  <si>
    <t>3월6일주
(월~)</t>
    <phoneticPr fontId="1" type="noConversion"/>
  </si>
  <si>
    <t>3월13일주
(월~)</t>
    <phoneticPr fontId="1" type="noConversion"/>
  </si>
  <si>
    <t>3월20일주
(월~)</t>
    <phoneticPr fontId="1" type="noConversion"/>
  </si>
  <si>
    <t>3월27일주
(월~)</t>
    <phoneticPr fontId="1" type="noConversion"/>
  </si>
  <si>
    <t>4월3일주
(월~)</t>
    <phoneticPr fontId="1" type="noConversion"/>
  </si>
  <si>
    <t>오토핸즈</t>
    <phoneticPr fontId="1" type="noConversion"/>
  </si>
  <si>
    <t>카옥션</t>
    <phoneticPr fontId="1" type="noConversion"/>
  </si>
  <si>
    <t>4월10일주(월~)</t>
    <phoneticPr fontId="1" type="noConversion"/>
  </si>
  <si>
    <t>오토핸즈</t>
    <phoneticPr fontId="1" type="noConversion"/>
  </si>
  <si>
    <t>오토핸즈</t>
    <phoneticPr fontId="1" type="noConversion"/>
  </si>
  <si>
    <t>4월17일주(월~)</t>
    <phoneticPr fontId="1" type="noConversion"/>
  </si>
  <si>
    <t>4월24일주(월~)</t>
    <phoneticPr fontId="1" type="noConversion"/>
  </si>
  <si>
    <t>K-car옥션</t>
  </si>
  <si>
    <t>01월 전체 합계 
(협회 입력 관리)</t>
    <phoneticPr fontId="1" type="noConversion"/>
  </si>
  <si>
    <t>2023년
02월</t>
    <phoneticPr fontId="1" type="noConversion"/>
  </si>
  <si>
    <t xml:space="preserve">전체 합계 </t>
    <phoneticPr fontId="1" type="noConversion"/>
  </si>
  <si>
    <t>2023년
01월</t>
    <phoneticPr fontId="1" type="noConversion"/>
  </si>
  <si>
    <t>2023년
04월</t>
    <phoneticPr fontId="1" type="noConversion"/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</si>
  <si>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</si>
  <si>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2023년
03월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</si>
  <si>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</si>
  <si>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2023년
05월</t>
    <phoneticPr fontId="1" type="noConversion"/>
  </si>
  <si>
    <t>5월1일주
(월~)</t>
    <phoneticPr fontId="1" type="noConversion"/>
  </si>
  <si>
    <t>5월8일주
(월~)</t>
    <phoneticPr fontId="1" type="noConversion"/>
  </si>
  <si>
    <t>5월15일주
(월~)</t>
    <phoneticPr fontId="1" type="noConversion"/>
  </si>
  <si>
    <t>5월22일주
(월~)</t>
    <phoneticPr fontId="1" type="noConversion"/>
  </si>
  <si>
    <t>5월29일주
(월~)</t>
    <phoneticPr fontId="1" type="noConversion"/>
  </si>
  <si>
    <t>(사)전국자동차경매장협회/회원사별 2023년 주간 경매 실적</t>
    <phoneticPr fontId="1" type="noConversion"/>
  </si>
  <si>
    <t>2023년
06월</t>
    <phoneticPr fontId="1" type="noConversion"/>
  </si>
  <si>
    <t>6월1일주
(목~)</t>
    <phoneticPr fontId="1" type="noConversion"/>
  </si>
  <si>
    <t>6월5일주
(월~)</t>
    <phoneticPr fontId="1" type="noConversion"/>
  </si>
  <si>
    <t>6월12일주
(월~)</t>
    <phoneticPr fontId="1" type="noConversion"/>
  </si>
  <si>
    <t>6월19일주
(월~)</t>
    <phoneticPr fontId="1" type="noConversion"/>
  </si>
  <si>
    <t>6월26일주
(월~)</t>
    <phoneticPr fontId="1" type="noConversion"/>
  </si>
  <si>
    <t>2023년
07월</t>
    <phoneticPr fontId="1" type="noConversion"/>
  </si>
  <si>
    <t>7월3일주
(월~)</t>
    <phoneticPr fontId="1" type="noConversion"/>
  </si>
  <si>
    <t>7월10일주
(월~)</t>
    <phoneticPr fontId="1" type="noConversion"/>
  </si>
  <si>
    <t>7월17일주
(월~)</t>
    <phoneticPr fontId="1" type="noConversion"/>
  </si>
  <si>
    <t>7월24일주
(월~)</t>
    <phoneticPr fontId="1" type="noConversion"/>
  </si>
  <si>
    <t>7월31일주
(월)</t>
    <phoneticPr fontId="1" type="noConversion"/>
  </si>
  <si>
    <t>오토플러스</t>
  </si>
  <si>
    <t>오토플러스</t>
    <phoneticPr fontId="1" type="noConversion"/>
  </si>
  <si>
    <t>2023년
08월</t>
    <phoneticPr fontId="1" type="noConversion"/>
  </si>
  <si>
    <t>8월1일주
(화~)</t>
    <phoneticPr fontId="1" type="noConversion"/>
  </si>
  <si>
    <t>8월7일주
(월~)</t>
    <phoneticPr fontId="1" type="noConversion"/>
  </si>
  <si>
    <t>8월14일주
(월~)</t>
    <phoneticPr fontId="1" type="noConversion"/>
  </si>
  <si>
    <t>8월21일주
(월~)</t>
    <phoneticPr fontId="1" type="noConversion"/>
  </si>
  <si>
    <t>8월28일주
(월)</t>
    <phoneticPr fontId="1" type="noConversion"/>
  </si>
  <si>
    <t>2023년
09월</t>
    <phoneticPr fontId="1" type="noConversion"/>
  </si>
  <si>
    <t>9월1일주
(금)</t>
    <phoneticPr fontId="1" type="noConversion"/>
  </si>
  <si>
    <t>9월4일주
(월~)</t>
    <phoneticPr fontId="1" type="noConversion"/>
  </si>
  <si>
    <t>9월11일주
(월~)</t>
    <phoneticPr fontId="1" type="noConversion"/>
  </si>
  <si>
    <t>9월18일주
(월~)</t>
    <phoneticPr fontId="1" type="noConversion"/>
  </si>
  <si>
    <t>9월25일주
(월)</t>
    <phoneticPr fontId="1" type="noConversion"/>
  </si>
  <si>
    <t>2023년
10월</t>
    <phoneticPr fontId="1" type="noConversion"/>
  </si>
  <si>
    <t>10월2일주
(월)</t>
    <phoneticPr fontId="1" type="noConversion"/>
  </si>
  <si>
    <t>10월10일주
(화~)</t>
    <phoneticPr fontId="1" type="noConversion"/>
  </si>
  <si>
    <t>10월16일주
(월~)</t>
    <phoneticPr fontId="1" type="noConversion"/>
  </si>
  <si>
    <t>10월23일주
(월~)</t>
    <phoneticPr fontId="1" type="noConversion"/>
  </si>
  <si>
    <t>10월30일주
(월)</t>
    <phoneticPr fontId="1" type="noConversion"/>
  </si>
  <si>
    <t>2023년
11월</t>
    <phoneticPr fontId="1" type="noConversion"/>
  </si>
  <si>
    <t>11월1일주
(수)</t>
    <phoneticPr fontId="1" type="noConversion"/>
  </si>
  <si>
    <t>11월06일주
(월)</t>
    <phoneticPr fontId="1" type="noConversion"/>
  </si>
  <si>
    <t>11월13일주
(월)</t>
    <phoneticPr fontId="1" type="noConversion"/>
  </si>
  <si>
    <t>11월20일주
(월~)</t>
    <phoneticPr fontId="1" type="noConversion"/>
  </si>
  <si>
    <t>11월27일주
(월~)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</si>
</sst>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0"/>
      <color rgb="FF222222"/>
      <name val="HY그래픽M"/>
      <family val="1"/>
      <charset val="129"/>
    </font>
    <font>
      <b/>
      <sz val="10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b/>
      <sz val="10"/>
      <color rgb="FF000000"/>
      <name val="HY그래픽M"/>
      <family val="1"/>
      <charset val="129"/>
    </font>
    <font>
      <sz val="10"/>
      <color rgb="FF000000"/>
      <name val="HY그래픽M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17">
    <xf numFmtId="0" fontId="0" fillId="0" borderId="0" xfId="0">
      <alignment vertical="center"/>
    </xf>
    <xf numFmtId="41" fontId="8" fillId="0" borderId="2" xfId="2" applyFont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41" fontId="7" fillId="0" borderId="13" xfId="2" applyFont="1" applyBorder="1" applyAlignment="1">
      <alignment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0" borderId="4" xfId="1" applyNumberFormat="1" applyFont="1" applyBorder="1">
      <alignment vertical="center"/>
    </xf>
    <xf numFmtId="9" fontId="3" fillId="2" borderId="4" xfId="1" applyNumberFormat="1" applyFont="1" applyFill="1" applyBorder="1">
      <alignment vertical="center"/>
    </xf>
    <xf numFmtId="41" fontId="7" fillId="0" borderId="1" xfId="2" applyFont="1" applyBorder="1" applyAlignment="1">
      <alignment vertical="center" wrapText="1"/>
    </xf>
    <xf numFmtId="9" fontId="7" fillId="0" borderId="4" xfId="1" applyNumberFormat="1" applyFont="1" applyBorder="1" applyAlignment="1">
      <alignment vertical="center" wrapText="1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NumberFormat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0" fontId="4" fillId="0" borderId="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41" fontId="3" fillId="5" borderId="1" xfId="2" applyFont="1" applyFill="1" applyBorder="1">
      <alignment vertical="center"/>
    </xf>
    <xf numFmtId="0" fontId="4" fillId="5" borderId="9" xfId="0" applyFont="1" applyFill="1" applyBorder="1" applyAlignment="1">
      <alignment horizontal="center" vertical="center" wrapText="1"/>
    </xf>
    <xf numFmtId="41" fontId="5" fillId="5" borderId="2" xfId="2" applyFont="1" applyFill="1" applyBorder="1">
      <alignment vertical="center"/>
    </xf>
    <xf numFmtId="0" fontId="9" fillId="5" borderId="7" xfId="0" applyFont="1" applyFill="1" applyBorder="1" applyAlignment="1">
      <alignment horizontal="center" vertical="center" wrapText="1"/>
    </xf>
    <xf numFmtId="9" fontId="3" fillId="5" borderId="4" xfId="1" applyNumberFormat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9" fontId="7" fillId="5" borderId="7" xfId="1" applyNumberFormat="1" applyFont="1" applyFill="1" applyBorder="1" applyAlignment="1">
      <alignment vertical="center" wrapText="1"/>
    </xf>
    <xf numFmtId="9" fontId="7" fillId="5" borderId="4" xfId="1" applyNumberFormat="1" applyFont="1" applyFill="1" applyBorder="1" applyAlignment="1">
      <alignment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3" fillId="5" borderId="25" xfId="1" applyNumberFormat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NumberFormat="1" applyFont="1" applyFill="1" applyBorder="1" applyAlignment="1">
      <alignment horizontal="right" vertical="center"/>
    </xf>
    <xf numFmtId="9" fontId="3" fillId="5" borderId="32" xfId="1" applyNumberFormat="1" applyFont="1" applyFill="1" applyBorder="1" applyAlignment="1">
      <alignment horizontal="right" vertical="center" wrapText="1"/>
    </xf>
    <xf numFmtId="9" fontId="3" fillId="5" borderId="32" xfId="1" applyNumberFormat="1" applyFont="1" applyFill="1" applyBorder="1" applyAlignment="1">
      <alignment horizontal="right" vertical="center"/>
    </xf>
    <xf numFmtId="9" fontId="3" fillId="5" borderId="4" xfId="1" applyNumberFormat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NumberFormat="1" applyFont="1" applyFill="1" applyBorder="1" applyAlignment="1">
      <alignment horizontal="right" vertical="center"/>
    </xf>
    <xf numFmtId="9" fontId="10" fillId="5" borderId="21" xfId="0" applyNumberFormat="1" applyFont="1" applyFill="1" applyBorder="1" applyAlignment="1">
      <alignment horizontal="right" vertical="center" wrapText="1"/>
    </xf>
    <xf numFmtId="9" fontId="7" fillId="5" borderId="25" xfId="1" applyNumberFormat="1" applyFont="1" applyFill="1" applyBorder="1" applyAlignment="1">
      <alignment vertical="center" wrapText="1"/>
    </xf>
    <xf numFmtId="41" fontId="7" fillId="5" borderId="30" xfId="2" applyFont="1" applyFill="1" applyBorder="1">
      <alignment vertical="center"/>
    </xf>
    <xf numFmtId="3" fontId="13" fillId="5" borderId="36" xfId="0" applyNumberFormat="1" applyFont="1" applyFill="1" applyBorder="1" applyAlignment="1">
      <alignment horizontal="right" vertical="center" wrapText="1"/>
    </xf>
    <xf numFmtId="41" fontId="7" fillId="5" borderId="1" xfId="2" applyFont="1" applyFill="1" applyBorder="1">
      <alignment vertical="center"/>
    </xf>
    <xf numFmtId="41" fontId="8" fillId="5" borderId="28" xfId="2" applyFont="1" applyFill="1" applyBorder="1">
      <alignment vertical="center"/>
    </xf>
    <xf numFmtId="0" fontId="14" fillId="5" borderId="9" xfId="0" applyFont="1" applyFill="1" applyBorder="1" applyAlignment="1">
      <alignment horizontal="right" vertical="center" wrapText="1"/>
    </xf>
    <xf numFmtId="41" fontId="8" fillId="5" borderId="2" xfId="2" applyFont="1" applyFill="1" applyBorder="1">
      <alignment vertical="center"/>
    </xf>
    <xf numFmtId="9" fontId="7" fillId="5" borderId="29" xfId="1" applyNumberFormat="1" applyFont="1" applyFill="1" applyBorder="1">
      <alignment vertical="center"/>
    </xf>
    <xf numFmtId="9" fontId="13" fillId="5" borderId="37" xfId="0" applyNumberFormat="1" applyFont="1" applyFill="1" applyBorder="1" applyAlignment="1">
      <alignment horizontal="right" vertical="center" wrapText="1"/>
    </xf>
    <xf numFmtId="9" fontId="7" fillId="5" borderId="4" xfId="1" applyNumberFormat="1" applyFont="1" applyFill="1" applyBorder="1">
      <alignment vertical="center"/>
    </xf>
    <xf numFmtId="41" fontId="7" fillId="5" borderId="13" xfId="2" applyFont="1" applyFill="1" applyBorder="1" applyAlignment="1">
      <alignment vertical="center" wrapText="1"/>
    </xf>
    <xf numFmtId="41" fontId="7" fillId="5" borderId="33" xfId="2" applyFont="1" applyFill="1" applyBorder="1" applyAlignment="1">
      <alignment vertical="center" wrapText="1"/>
    </xf>
    <xf numFmtId="41" fontId="8" fillId="5" borderId="34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9" fontId="7" fillId="5" borderId="35" xfId="1" applyNumberFormat="1" applyFont="1" applyFill="1" applyBorder="1" applyAlignment="1">
      <alignment vertical="center" wrapText="1"/>
    </xf>
    <xf numFmtId="41" fontId="7" fillId="5" borderId="38" xfId="2" applyFont="1" applyFill="1" applyBorder="1" applyAlignment="1">
      <alignment vertical="center" wrapText="1"/>
    </xf>
    <xf numFmtId="0" fontId="8" fillId="5" borderId="39" xfId="0" applyFont="1" applyFill="1" applyBorder="1" applyAlignment="1">
      <alignment vertical="center" wrapText="1"/>
    </xf>
    <xf numFmtId="9" fontId="7" fillId="5" borderId="40" xfId="0" applyNumberFormat="1" applyFont="1" applyFill="1" applyBorder="1" applyAlignment="1">
      <alignment vertical="center" wrapText="1"/>
    </xf>
    <xf numFmtId="41" fontId="7" fillId="0" borderId="33" xfId="2" applyFont="1" applyBorder="1" applyAlignment="1">
      <alignment vertical="center" wrapText="1"/>
    </xf>
    <xf numFmtId="41" fontId="8" fillId="0" borderId="34" xfId="2" applyFont="1" applyBorder="1" applyAlignment="1">
      <alignment vertical="center" wrapText="1"/>
    </xf>
    <xf numFmtId="9" fontId="7" fillId="0" borderId="35" xfId="1" applyNumberFormat="1" applyFont="1" applyBorder="1" applyAlignment="1">
      <alignment vertical="center" wrapText="1"/>
    </xf>
    <xf numFmtId="41" fontId="7" fillId="2" borderId="1" xfId="2" applyFont="1" applyFill="1" applyBorder="1" applyAlignment="1">
      <alignment horizontal="center" vertical="center"/>
    </xf>
    <xf numFmtId="9" fontId="7" fillId="2" borderId="4" xfId="1" applyNumberFormat="1" applyFont="1" applyFill="1" applyBorder="1" applyAlignment="1">
      <alignment horizontal="center" vertical="center"/>
    </xf>
    <xf numFmtId="41" fontId="3" fillId="2" borderId="1" xfId="2" applyFont="1" applyFill="1" applyBorder="1" applyAlignment="1">
      <alignment horizontal="center" vertical="center"/>
    </xf>
    <xf numFmtId="9" fontId="3" fillId="2" borderId="4" xfId="1" applyNumberFormat="1" applyFont="1" applyFill="1" applyBorder="1" applyAlignment="1">
      <alignment horizontal="center" vertical="center"/>
    </xf>
    <xf numFmtId="41" fontId="5" fillId="2" borderId="13" xfId="2" applyFont="1" applyFill="1" applyBorder="1" applyAlignment="1">
      <alignment horizontal="center" vertical="center"/>
    </xf>
    <xf numFmtId="41" fontId="8" fillId="2" borderId="13" xfId="2" applyFont="1" applyFill="1" applyBorder="1" applyAlignment="1">
      <alignment horizontal="center" vertical="center"/>
    </xf>
    <xf numFmtId="9" fontId="4" fillId="2" borderId="4" xfId="1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vertical="center" wrapText="1"/>
    </xf>
    <xf numFmtId="9" fontId="7" fillId="5" borderId="35" xfId="0" applyNumberFormat="1" applyFont="1" applyFill="1" applyBorder="1" applyAlignment="1">
      <alignment vertical="center" wrapText="1"/>
    </xf>
    <xf numFmtId="3" fontId="12" fillId="5" borderId="36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7" xfId="0" applyNumberFormat="1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vertical="center" wrapText="1"/>
    </xf>
    <xf numFmtId="41" fontId="8" fillId="5" borderId="41" xfId="2" applyFont="1" applyFill="1" applyBorder="1" applyAlignment="1">
      <alignment vertical="center" wrapText="1"/>
    </xf>
    <xf numFmtId="41" fontId="7" fillId="5" borderId="41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8" fillId="0" borderId="13" xfId="2" applyFont="1" applyBorder="1" applyAlignment="1">
      <alignment vertical="center" wrapText="1"/>
    </xf>
    <xf numFmtId="9" fontId="3" fillId="5" borderId="25" xfId="1" applyNumberFormat="1" applyFont="1" applyFill="1" applyBorder="1" applyAlignment="1">
      <alignment horizontal="right" vertical="center" wrapText="1"/>
    </xf>
    <xf numFmtId="41" fontId="7" fillId="5" borderId="42" xfId="2" applyFont="1" applyFill="1" applyBorder="1" applyAlignment="1">
      <alignment vertical="center" wrapText="1"/>
    </xf>
    <xf numFmtId="9" fontId="3" fillId="5" borderId="4" xfId="1" applyNumberFormat="1" applyFont="1" applyFill="1" applyBorder="1" applyAlignment="1">
      <alignment vertical="center" wrapText="1"/>
    </xf>
    <xf numFmtId="41" fontId="7" fillId="5" borderId="9" xfId="2" applyFont="1" applyFill="1" applyBorder="1" applyAlignment="1">
      <alignment vertical="center" wrapText="1"/>
    </xf>
    <xf numFmtId="9" fontId="7" fillId="5" borderId="26" xfId="1" applyNumberFormat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41" fontId="8" fillId="5" borderId="28" xfId="2" applyFont="1" applyFill="1" applyBorder="1" applyAlignment="1">
      <alignment vertical="center" wrapText="1"/>
    </xf>
    <xf numFmtId="9" fontId="3" fillId="5" borderId="29" xfId="1" applyNumberFormat="1" applyFont="1" applyFill="1" applyBorder="1" applyAlignment="1">
      <alignment horizontal="right" vertical="center" wrapText="1"/>
    </xf>
    <xf numFmtId="41" fontId="7" fillId="0" borderId="43" xfId="2" applyFont="1" applyBorder="1" applyAlignment="1">
      <alignment vertical="center" wrapText="1"/>
    </xf>
    <xf numFmtId="41" fontId="8" fillId="0" borderId="44" xfId="2" applyFont="1" applyBorder="1" applyAlignment="1">
      <alignment vertical="center" wrapText="1"/>
    </xf>
    <xf numFmtId="9" fontId="7" fillId="0" borderId="45" xfId="1" applyNumberFormat="1" applyFont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4" fillId="2" borderId="29" xfId="1" applyFont="1" applyFill="1" applyBorder="1" applyAlignment="1">
      <alignment horizontal="center" vertical="center" wrapText="1"/>
    </xf>
    <xf numFmtId="41" fontId="7" fillId="0" borderId="23" xfId="2" applyFont="1" applyBorder="1" applyAlignment="1">
      <alignment vertical="center" wrapText="1"/>
    </xf>
    <xf numFmtId="41" fontId="8" fillId="0" borderId="41" xfId="2" applyFont="1" applyBorder="1" applyAlignment="1">
      <alignment vertical="center" wrapText="1"/>
    </xf>
    <xf numFmtId="9" fontId="7" fillId="0" borderId="25" xfId="1" applyNumberFormat="1" applyFont="1" applyBorder="1" applyAlignment="1">
      <alignment vertical="center" wrapText="1"/>
    </xf>
    <xf numFmtId="41" fontId="9" fillId="2" borderId="23" xfId="0" applyNumberFormat="1" applyFont="1" applyFill="1" applyBorder="1" applyAlignment="1">
      <alignment horizontal="center" vertical="center" wrapText="1"/>
    </xf>
    <xf numFmtId="41" fontId="4" fillId="2" borderId="24" xfId="0" applyNumberFormat="1" applyFont="1" applyFill="1" applyBorder="1" applyAlignment="1">
      <alignment horizontal="center" vertical="center" wrapText="1"/>
    </xf>
    <xf numFmtId="9" fontId="4" fillId="2" borderId="25" xfId="1" applyFont="1" applyFill="1" applyBorder="1" applyAlignment="1">
      <alignment horizontal="center" vertical="center" wrapText="1"/>
    </xf>
    <xf numFmtId="9" fontId="7" fillId="5" borderId="29" xfId="1" applyNumberFormat="1" applyFont="1" applyFill="1" applyBorder="1" applyAlignment="1">
      <alignment vertical="center" wrapText="1"/>
    </xf>
    <xf numFmtId="41" fontId="7" fillId="5" borderId="10" xfId="2" applyFont="1" applyFill="1" applyBorder="1">
      <alignment vertical="center"/>
    </xf>
    <xf numFmtId="41" fontId="8" fillId="5" borderId="13" xfId="2" applyFont="1" applyFill="1" applyBorder="1">
      <alignment vertical="center"/>
    </xf>
    <xf numFmtId="41" fontId="8" fillId="5" borderId="22" xfId="2" applyFont="1" applyFill="1" applyBorder="1">
      <alignment vertical="center"/>
    </xf>
    <xf numFmtId="9" fontId="7" fillId="5" borderId="7" xfId="1" applyNumberFormat="1" applyFont="1" applyFill="1" applyBorder="1">
      <alignment vertical="center"/>
    </xf>
    <xf numFmtId="0" fontId="9" fillId="2" borderId="22" xfId="0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41" fontId="9" fillId="4" borderId="23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41" fontId="4" fillId="4" borderId="24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right" vertical="center" wrapText="1"/>
    </xf>
    <xf numFmtId="9" fontId="9" fillId="4" borderId="25" xfId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9" fillId="0" borderId="8" xfId="0" applyFont="1" applyBorder="1">
      <alignment vertical="center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NumberFormat="1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9" fontId="3" fillId="2" borderId="4" xfId="1" applyNumberFormat="1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9" fontId="7" fillId="5" borderId="4" xfId="0" applyNumberFormat="1" applyFont="1" applyFill="1" applyBorder="1" applyAlignment="1">
      <alignment vertical="center" wrapText="1"/>
    </xf>
    <xf numFmtId="9" fontId="3" fillId="5" borderId="16" xfId="0" applyNumberFormat="1" applyFont="1" applyFill="1" applyBorder="1">
      <alignment vertical="center"/>
    </xf>
    <xf numFmtId="9" fontId="7" fillId="5" borderId="46" xfId="1" applyNumberFormat="1" applyFont="1" applyFill="1" applyBorder="1" applyAlignment="1">
      <alignment vertical="center" wrapText="1"/>
    </xf>
    <xf numFmtId="9" fontId="7" fillId="5" borderId="16" xfId="1" applyNumberFormat="1" applyFont="1" applyFill="1" applyBorder="1" applyAlignment="1">
      <alignment vertical="center" wrapText="1"/>
    </xf>
    <xf numFmtId="9" fontId="3" fillId="2" borderId="14" xfId="1" applyNumberFormat="1" applyFont="1" applyFill="1" applyBorder="1" applyAlignment="1">
      <alignment horizontal="center" vertical="center"/>
    </xf>
    <xf numFmtId="41" fontId="7" fillId="5" borderId="15" xfId="2" applyFont="1" applyFill="1" applyBorder="1">
      <alignment vertical="center"/>
    </xf>
    <xf numFmtId="41" fontId="7" fillId="5" borderId="49" xfId="2" applyFont="1" applyFill="1" applyBorder="1" applyAlignment="1">
      <alignment vertical="center" wrapText="1"/>
    </xf>
    <xf numFmtId="3" fontId="13" fillId="5" borderId="0" xfId="0" applyNumberFormat="1" applyFont="1" applyFill="1" applyBorder="1" applyAlignment="1">
      <alignment horizontal="right" vertical="center" wrapText="1"/>
    </xf>
    <xf numFmtId="41" fontId="7" fillId="5" borderId="13" xfId="2" applyFont="1" applyFill="1" applyBorder="1">
      <alignment vertical="center"/>
    </xf>
    <xf numFmtId="41" fontId="7" fillId="2" borderId="13" xfId="2" applyFont="1" applyFill="1" applyBorder="1" applyAlignment="1">
      <alignment horizontal="center" vertical="center"/>
    </xf>
    <xf numFmtId="9" fontId="4" fillId="5" borderId="0" xfId="1" applyFont="1" applyFill="1" applyBorder="1" applyAlignment="1">
      <alignment horizontal="center" vertical="center" wrapText="1"/>
    </xf>
    <xf numFmtId="41" fontId="7" fillId="5" borderId="0" xfId="2" applyFont="1" applyFill="1" applyBorder="1" applyAlignment="1">
      <alignment vertical="center" wrapText="1"/>
    </xf>
    <xf numFmtId="9" fontId="4" fillId="4" borderId="4" xfId="1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 wrapText="1"/>
    </xf>
    <xf numFmtId="41" fontId="7" fillId="5" borderId="22" xfId="2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3" fontId="13" fillId="5" borderId="31" xfId="0" applyNumberFormat="1" applyFont="1" applyFill="1" applyBorder="1" applyAlignment="1">
      <alignment horizontal="right" vertical="center" wrapText="1"/>
    </xf>
    <xf numFmtId="9" fontId="13" fillId="5" borderId="32" xfId="0" applyNumberFormat="1" applyFont="1" applyFill="1" applyBorder="1" applyAlignment="1">
      <alignment horizontal="right" vertical="center" wrapText="1"/>
    </xf>
    <xf numFmtId="0" fontId="4" fillId="3" borderId="47" xfId="0" applyFont="1" applyFill="1" applyBorder="1" applyAlignment="1">
      <alignment horizontal="center" vertical="center" wrapText="1"/>
    </xf>
    <xf numFmtId="41" fontId="9" fillId="2" borderId="41" xfId="0" applyNumberFormat="1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4" fillId="4" borderId="25" xfId="1" applyFont="1" applyFill="1" applyBorder="1" applyAlignment="1">
      <alignment horizontal="right" vertical="center" wrapText="1"/>
    </xf>
    <xf numFmtId="41" fontId="8" fillId="5" borderId="22" xfId="2" applyFont="1" applyFill="1" applyBorder="1" applyAlignment="1">
      <alignment vertical="center" wrapText="1"/>
    </xf>
    <xf numFmtId="41" fontId="8" fillId="5" borderId="15" xfId="2" applyFont="1" applyFill="1" applyBorder="1" applyAlignment="1">
      <alignment vertical="center" wrapText="1"/>
    </xf>
    <xf numFmtId="41" fontId="9" fillId="2" borderId="15" xfId="0" applyNumberFormat="1" applyFont="1" applyFill="1" applyBorder="1" applyAlignment="1">
      <alignment horizontal="center" vertical="center" wrapText="1"/>
    </xf>
    <xf numFmtId="9" fontId="3" fillId="5" borderId="7" xfId="1" applyNumberFormat="1" applyFont="1" applyFill="1" applyBorder="1" applyAlignment="1">
      <alignment horizontal="right"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4" fillId="2" borderId="7" xfId="1" applyFont="1" applyFill="1" applyBorder="1" applyAlignment="1">
      <alignment horizontal="center"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15" xfId="2" applyFont="1" applyFill="1" applyBorder="1" applyAlignment="1">
      <alignment vertical="center" wrapText="1"/>
    </xf>
    <xf numFmtId="9" fontId="3" fillId="5" borderId="25" xfId="1" applyNumberFormat="1" applyFont="1" applyFill="1" applyBorder="1">
      <alignment vertical="center"/>
    </xf>
    <xf numFmtId="41" fontId="9" fillId="0" borderId="0" xfId="0" applyNumberFormat="1" applyFont="1">
      <alignment vertical="center"/>
    </xf>
    <xf numFmtId="41" fontId="3" fillId="5" borderId="47" xfId="2" applyFont="1" applyFill="1" applyBorder="1">
      <alignment vertical="center"/>
    </xf>
    <xf numFmtId="41" fontId="7" fillId="5" borderId="20" xfId="2" applyFont="1" applyFill="1" applyBorder="1" applyAlignment="1">
      <alignment vertical="center" wrapText="1"/>
    </xf>
    <xf numFmtId="41" fontId="10" fillId="5" borderId="48" xfId="2" applyFont="1" applyFill="1" applyBorder="1" applyAlignment="1">
      <alignment horizontal="center" vertical="center" wrapText="1"/>
    </xf>
    <xf numFmtId="41" fontId="11" fillId="5" borderId="24" xfId="2" applyFont="1" applyFill="1" applyBorder="1" applyAlignment="1">
      <alignment horizontal="center" vertical="center" wrapText="1"/>
    </xf>
    <xf numFmtId="9" fontId="3" fillId="5" borderId="12" xfId="1" applyNumberFormat="1" applyFont="1" applyFill="1" applyBorder="1" applyAlignment="1">
      <alignment horizontal="right" vertical="center"/>
    </xf>
    <xf numFmtId="9" fontId="3" fillId="5" borderId="21" xfId="1" applyNumberFormat="1" applyFont="1" applyFill="1" applyBorder="1" applyAlignment="1">
      <alignment horizontal="right" vertical="center" wrapText="1"/>
    </xf>
    <xf numFmtId="9" fontId="10" fillId="5" borderId="18" xfId="0" applyNumberFormat="1" applyFont="1" applyFill="1" applyBorder="1" applyAlignment="1">
      <alignment horizontal="right" vertical="center" wrapText="1"/>
    </xf>
    <xf numFmtId="41" fontId="3" fillId="5" borderId="38" xfId="2" applyFont="1" applyFill="1" applyBorder="1">
      <alignment vertical="center"/>
    </xf>
    <xf numFmtId="41" fontId="5" fillId="5" borderId="39" xfId="2" applyFont="1" applyFill="1" applyBorder="1">
      <alignment vertical="center"/>
    </xf>
    <xf numFmtId="9" fontId="3" fillId="5" borderId="40" xfId="0" applyNumberFormat="1" applyFont="1" applyFill="1" applyBorder="1">
      <alignment vertical="center"/>
    </xf>
    <xf numFmtId="0" fontId="4" fillId="3" borderId="31" xfId="0" applyFont="1" applyFill="1" applyBorder="1" applyAlignment="1">
      <alignment horizontal="center" vertical="center" wrapText="1"/>
    </xf>
    <xf numFmtId="41" fontId="8" fillId="5" borderId="9" xfId="2" applyFont="1" applyFill="1" applyBorder="1">
      <alignment vertical="center"/>
    </xf>
    <xf numFmtId="41" fontId="5" fillId="5" borderId="9" xfId="2" applyFont="1" applyFill="1" applyBorder="1">
      <alignment vertical="center"/>
    </xf>
    <xf numFmtId="9" fontId="3" fillId="5" borderId="26" xfId="1" applyNumberFormat="1" applyFont="1" applyFill="1" applyBorder="1">
      <alignment vertical="center"/>
    </xf>
    <xf numFmtId="41" fontId="3" fillId="5" borderId="10" xfId="2" applyFont="1" applyFill="1" applyBorder="1">
      <alignment vertical="center"/>
    </xf>
    <xf numFmtId="41" fontId="9" fillId="2" borderId="10" xfId="0" applyNumberFormat="1" applyFont="1" applyFill="1" applyBorder="1" applyAlignment="1">
      <alignment horizontal="center" vertical="center" wrapText="1"/>
    </xf>
    <xf numFmtId="41" fontId="4" fillId="2" borderId="9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1" fontId="9" fillId="2" borderId="1" xfId="2" applyFont="1" applyFill="1" applyBorder="1" applyAlignment="1">
      <alignment horizontal="center" vertical="center" wrapText="1"/>
    </xf>
    <xf numFmtId="41" fontId="4" fillId="2" borderId="2" xfId="2" applyFont="1" applyFill="1" applyBorder="1" applyAlignment="1">
      <alignment horizontal="center" vertical="center" wrapText="1"/>
    </xf>
    <xf numFmtId="41" fontId="9" fillId="4" borderId="10" xfId="0" applyNumberFormat="1" applyFont="1" applyFill="1" applyBorder="1" applyAlignment="1">
      <alignment horizontal="center" vertical="center" wrapText="1"/>
    </xf>
    <xf numFmtId="41" fontId="4" fillId="4" borderId="9" xfId="0" applyNumberFormat="1" applyFont="1" applyFill="1" applyBorder="1" applyAlignment="1">
      <alignment horizontal="center" vertical="center" wrapText="1"/>
    </xf>
    <xf numFmtId="9" fontId="4" fillId="2" borderId="21" xfId="1" applyFont="1" applyFill="1" applyBorder="1" applyAlignment="1">
      <alignment horizontal="center" vertical="center" wrapText="1"/>
    </xf>
    <xf numFmtId="41" fontId="13" fillId="5" borderId="31" xfId="2" applyFont="1" applyFill="1" applyBorder="1" applyAlignment="1">
      <alignment horizontal="right" vertical="center" wrapText="1"/>
    </xf>
    <xf numFmtId="41" fontId="20" fillId="5" borderId="13" xfId="2" applyFont="1" applyFill="1" applyBorder="1" applyAlignment="1">
      <alignment horizontal="center" vertical="center" wrapText="1"/>
    </xf>
    <xf numFmtId="41" fontId="9" fillId="5" borderId="50" xfId="2" applyFont="1" applyFill="1" applyBorder="1" applyAlignment="1">
      <alignment horizontal="center"/>
    </xf>
    <xf numFmtId="41" fontId="14" fillId="5" borderId="9" xfId="2" applyFont="1" applyFill="1" applyBorder="1" applyAlignment="1">
      <alignment horizontal="right" vertical="center" wrapText="1"/>
    </xf>
    <xf numFmtId="41" fontId="19" fillId="5" borderId="2" xfId="2" applyFont="1" applyFill="1" applyBorder="1" applyAlignment="1">
      <alignment horizontal="center" vertical="center" wrapText="1"/>
    </xf>
    <xf numFmtId="41" fontId="4" fillId="5" borderId="51" xfId="2" applyFont="1" applyFill="1" applyBorder="1" applyAlignment="1">
      <alignment horizontal="center"/>
    </xf>
    <xf numFmtId="9" fontId="8" fillId="5" borderId="7" xfId="1" applyNumberFormat="1" applyFont="1" applyFill="1" applyBorder="1" applyAlignment="1">
      <alignment vertical="center"/>
    </xf>
    <xf numFmtId="9" fontId="8" fillId="5" borderId="35" xfId="0" applyNumberFormat="1" applyFont="1" applyFill="1" applyBorder="1" applyAlignment="1">
      <alignment vertical="center" wrapText="1"/>
    </xf>
    <xf numFmtId="9" fontId="14" fillId="5" borderId="32" xfId="0" applyNumberFormat="1" applyFont="1" applyFill="1" applyBorder="1" applyAlignment="1">
      <alignment vertical="center" wrapText="1"/>
    </xf>
    <xf numFmtId="9" fontId="8" fillId="5" borderId="4" xfId="1" applyNumberFormat="1" applyFont="1" applyFill="1" applyBorder="1" applyAlignment="1">
      <alignment vertical="center" wrapText="1"/>
    </xf>
    <xf numFmtId="9" fontId="8" fillId="5" borderId="7" xfId="1" applyNumberFormat="1" applyFont="1" applyFill="1" applyBorder="1" applyAlignment="1">
      <alignment vertical="center" wrapText="1"/>
    </xf>
    <xf numFmtId="9" fontId="19" fillId="5" borderId="4" xfId="0" applyNumberFormat="1" applyFont="1" applyFill="1" applyBorder="1" applyAlignment="1">
      <alignment vertical="center" wrapText="1"/>
    </xf>
    <xf numFmtId="9" fontId="4" fillId="5" borderId="21" xfId="0" applyNumberFormat="1" applyFont="1" applyFill="1" applyBorder="1" applyAlignment="1"/>
    <xf numFmtId="9" fontId="8" fillId="2" borderId="4" xfId="1" applyNumberFormat="1" applyFont="1" applyFill="1" applyBorder="1" applyAlignment="1">
      <alignment vertical="center"/>
    </xf>
    <xf numFmtId="41" fontId="3" fillId="5" borderId="22" xfId="2" applyFont="1" applyFill="1" applyBorder="1">
      <alignment vertical="center"/>
    </xf>
    <xf numFmtId="41" fontId="3" fillId="5" borderId="13" xfId="2" applyFont="1" applyFill="1" applyBorder="1">
      <alignment vertical="center"/>
    </xf>
    <xf numFmtId="41" fontId="9" fillId="2" borderId="19" xfId="0" applyNumberFormat="1" applyFont="1" applyFill="1" applyBorder="1" applyAlignment="1">
      <alignment horizontal="center" vertical="center" wrapText="1"/>
    </xf>
    <xf numFmtId="41" fontId="3" fillId="5" borderId="31" xfId="2" applyFont="1" applyFill="1" applyBorder="1">
      <alignment vertical="center"/>
    </xf>
    <xf numFmtId="41" fontId="10" fillId="5" borderId="31" xfId="2" applyFont="1" applyFill="1" applyBorder="1" applyAlignment="1">
      <alignment horizontal="center" vertical="center" wrapText="1"/>
    </xf>
    <xf numFmtId="41" fontId="7" fillId="5" borderId="19" xfId="2" applyFont="1" applyFill="1" applyBorder="1" applyAlignment="1">
      <alignment vertical="center" wrapText="1"/>
    </xf>
    <xf numFmtId="41" fontId="11" fillId="5" borderId="9" xfId="2" applyFont="1" applyFill="1" applyBorder="1" applyAlignment="1">
      <alignment horizontal="center" vertical="center" wrapText="1"/>
    </xf>
    <xf numFmtId="9" fontId="10" fillId="5" borderId="32" xfId="0" applyNumberFormat="1" applyFont="1" applyFill="1" applyBorder="1" applyAlignment="1">
      <alignment horizontal="right" vertical="center" wrapText="1"/>
    </xf>
    <xf numFmtId="9" fontId="3" fillId="2" borderId="14" xfId="1" applyNumberFormat="1" applyFont="1" applyFill="1" applyBorder="1" applyAlignment="1">
      <alignment horizontal="right" vertical="center"/>
    </xf>
    <xf numFmtId="9" fontId="3" fillId="5" borderId="7" xfId="0" applyNumberFormat="1" applyFont="1" applyFill="1" applyBorder="1">
      <alignment vertical="center"/>
    </xf>
    <xf numFmtId="9" fontId="3" fillId="5" borderId="4" xfId="0" applyNumberFormat="1" applyFont="1" applyFill="1" applyBorder="1">
      <alignment vertical="center"/>
    </xf>
    <xf numFmtId="9" fontId="8" fillId="5" borderId="4" xfId="0" applyNumberFormat="1" applyFont="1" applyFill="1" applyBorder="1" applyAlignment="1">
      <alignment vertical="center" wrapText="1"/>
    </xf>
    <xf numFmtId="41" fontId="5" fillId="7" borderId="9" xfId="2" applyFont="1" applyFill="1" applyBorder="1">
      <alignment vertical="center"/>
    </xf>
    <xf numFmtId="41" fontId="8" fillId="5" borderId="39" xfId="2" applyFont="1" applyFill="1" applyBorder="1" applyAlignment="1">
      <alignment vertical="center" wrapText="1"/>
    </xf>
    <xf numFmtId="9" fontId="8" fillId="5" borderId="40" xfId="0" applyNumberFormat="1" applyFont="1" applyFill="1" applyBorder="1" applyAlignment="1">
      <alignment vertical="center" wrapText="1"/>
    </xf>
    <xf numFmtId="0" fontId="4" fillId="7" borderId="2" xfId="0" applyFont="1" applyFill="1" applyBorder="1" applyAlignment="1">
      <alignment horizontal="center" vertical="center" wrapText="1"/>
    </xf>
    <xf numFmtId="41" fontId="8" fillId="7" borderId="2" xfId="2" applyFont="1" applyFill="1" applyBorder="1" applyAlignment="1">
      <alignment vertical="center" wrapText="1"/>
    </xf>
    <xf numFmtId="41" fontId="5" fillId="7" borderId="13" xfId="2" applyFont="1" applyFill="1" applyBorder="1" applyAlignment="1">
      <alignment horizontal="center" vertical="center"/>
    </xf>
    <xf numFmtId="41" fontId="8" fillId="7" borderId="9" xfId="2" applyFont="1" applyFill="1" applyBorder="1" applyAlignment="1">
      <alignment vertical="center" wrapText="1"/>
    </xf>
    <xf numFmtId="41" fontId="5" fillId="5" borderId="10" xfId="2" applyFont="1" applyFill="1" applyBorder="1">
      <alignment vertical="center"/>
    </xf>
    <xf numFmtId="41" fontId="8" fillId="5" borderId="1" xfId="2" applyFont="1" applyFill="1" applyBorder="1" applyAlignment="1">
      <alignment vertical="center" wrapText="1"/>
    </xf>
    <xf numFmtId="41" fontId="5" fillId="5" borderId="1" xfId="2" applyFont="1" applyFill="1" applyBorder="1">
      <alignment vertical="center"/>
    </xf>
    <xf numFmtId="41" fontId="8" fillId="5" borderId="10" xfId="2" applyFont="1" applyFill="1" applyBorder="1" applyAlignment="1">
      <alignment vertical="center" wrapText="1"/>
    </xf>
    <xf numFmtId="9" fontId="5" fillId="5" borderId="7" xfId="0" applyNumberFormat="1" applyFont="1" applyFill="1" applyBorder="1">
      <alignment vertical="center"/>
    </xf>
    <xf numFmtId="9" fontId="5" fillId="5" borderId="4" xfId="0" applyNumberFormat="1" applyFont="1" applyFill="1" applyBorder="1">
      <alignment vertical="center"/>
    </xf>
    <xf numFmtId="41" fontId="5" fillId="2" borderId="1" xfId="2" applyFont="1" applyFill="1" applyBorder="1" applyAlignment="1">
      <alignment horizontal="center" vertical="center"/>
    </xf>
    <xf numFmtId="9" fontId="5" fillId="2" borderId="4" xfId="1" applyNumberFormat="1" applyFont="1" applyFill="1" applyBorder="1" applyAlignment="1">
      <alignment horizontal="right" vertical="center"/>
    </xf>
    <xf numFmtId="41" fontId="3" fillId="7" borderId="1" xfId="2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41" fontId="7" fillId="7" borderId="1" xfId="2" applyFont="1" applyFill="1" applyBorder="1" applyAlignment="1">
      <alignment vertical="center" wrapText="1"/>
    </xf>
    <xf numFmtId="41" fontId="7" fillId="7" borderId="10" xfId="2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41" fontId="8" fillId="5" borderId="33" xfId="2" applyFont="1" applyFill="1" applyBorder="1" applyAlignment="1">
      <alignment vertical="center" wrapText="1"/>
    </xf>
    <xf numFmtId="0" fontId="4" fillId="5" borderId="4" xfId="0" applyFont="1" applyFill="1" applyBorder="1" applyAlignment="1">
      <alignment horizontal="center" vertical="center" wrapText="1"/>
    </xf>
    <xf numFmtId="41" fontId="3" fillId="7" borderId="10" xfId="2" applyFont="1" applyFill="1" applyBorder="1">
      <alignment vertical="center"/>
    </xf>
    <xf numFmtId="0" fontId="9" fillId="7" borderId="14" xfId="0" applyFont="1" applyFill="1" applyBorder="1" applyAlignment="1">
      <alignment horizontal="center" vertical="center" wrapText="1"/>
    </xf>
    <xf numFmtId="41" fontId="3" fillId="7" borderId="1" xfId="2" applyFont="1" applyFill="1" applyBorder="1">
      <alignment vertical="center"/>
    </xf>
    <xf numFmtId="41" fontId="5" fillId="7" borderId="2" xfId="2" applyFont="1" applyFill="1" applyBorder="1">
      <alignment vertical="center"/>
    </xf>
    <xf numFmtId="9" fontId="3" fillId="7" borderId="7" xfId="0" applyNumberFormat="1" applyFont="1" applyFill="1" applyBorder="1">
      <alignment vertical="center"/>
    </xf>
    <xf numFmtId="9" fontId="7" fillId="7" borderId="4" xfId="1" applyNumberFormat="1" applyFont="1" applyFill="1" applyBorder="1" applyAlignment="1">
      <alignment vertical="center" wrapText="1"/>
    </xf>
    <xf numFmtId="9" fontId="7" fillId="7" borderId="4" xfId="0" applyNumberFormat="1" applyFont="1" applyFill="1" applyBorder="1" applyAlignment="1">
      <alignment vertical="center" wrapText="1"/>
    </xf>
    <xf numFmtId="9" fontId="3" fillId="7" borderId="4" xfId="0" applyNumberFormat="1" applyFont="1" applyFill="1" applyBorder="1">
      <alignment vertical="center"/>
    </xf>
    <xf numFmtId="9" fontId="7" fillId="7" borderId="7" xfId="1" applyNumberFormat="1" applyFont="1" applyFill="1" applyBorder="1" applyAlignment="1">
      <alignment vertical="center" wrapText="1"/>
    </xf>
    <xf numFmtId="9" fontId="3" fillId="7" borderId="4" xfId="1" applyNumberFormat="1" applyFont="1" applyFill="1" applyBorder="1" applyAlignment="1">
      <alignment horizontal="right" vertical="center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/>
    </xf>
    <xf numFmtId="0" fontId="18" fillId="6" borderId="8" xfId="0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7" borderId="19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 vertical="center"/>
    </xf>
  </cellXfs>
  <cellStyles count="4">
    <cellStyle name="백분율" xfId="1" builtinId="5"/>
    <cellStyle name="쉼표 [0]" xfId="2" builtinId="6"/>
    <cellStyle name="쉼표 [0] 2" xfId="3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7"/>
  <sheetViews>
    <sheetView tabSelected="1" topLeftCell="A202" workbookViewId="0">
      <selection activeCell="G222" sqref="G222"/>
    </sheetView>
  </sheetViews>
  <sheetFormatPr defaultRowHeight="14.4" x14ac:dyDescent="0.4"/>
  <cols>
    <col min="1" max="1" width="8.796875" style="125"/>
    <col min="2" max="2" width="12.296875" style="125" customWidth="1"/>
    <col min="3" max="4" width="16" style="125" customWidth="1"/>
    <col min="5" max="11" width="14.19921875" style="125" customWidth="1"/>
    <col min="12" max="12" width="17.5" style="125" customWidth="1"/>
    <col min="13" max="13" width="9.59765625" style="125" bestFit="1" customWidth="1"/>
    <col min="14" max="16384" width="8.796875" style="125"/>
  </cols>
  <sheetData>
    <row r="1" spans="1:12" ht="64.2" customHeight="1" thickBot="1" x14ac:dyDescent="0.45">
      <c r="A1" s="302" t="s">
        <v>11</v>
      </c>
      <c r="B1" s="303"/>
      <c r="C1" s="303"/>
      <c r="D1" s="296" t="s">
        <v>50</v>
      </c>
      <c r="E1" s="297"/>
      <c r="F1" s="297"/>
      <c r="G1" s="297"/>
      <c r="H1" s="297"/>
      <c r="I1" s="297"/>
      <c r="J1" s="297"/>
      <c r="K1" s="298"/>
      <c r="L1" s="124" t="s">
        <v>43</v>
      </c>
    </row>
    <row r="2" spans="1:12" ht="35.4" customHeight="1" thickBot="1" x14ac:dyDescent="0.45">
      <c r="A2" s="291" t="s">
        <v>9</v>
      </c>
      <c r="B2" s="292"/>
      <c r="C2" s="126" t="s">
        <v>10</v>
      </c>
      <c r="D2" s="2" t="s">
        <v>2</v>
      </c>
      <c r="E2" s="2" t="s">
        <v>7</v>
      </c>
      <c r="F2" s="127" t="s">
        <v>8</v>
      </c>
      <c r="G2" s="128" t="s">
        <v>35</v>
      </c>
      <c r="H2" s="127" t="s">
        <v>6</v>
      </c>
      <c r="I2" s="128" t="s">
        <v>28</v>
      </c>
      <c r="J2" s="128" t="s">
        <v>29</v>
      </c>
      <c r="K2" s="127" t="s">
        <v>63</v>
      </c>
      <c r="L2" s="128" t="s">
        <v>1</v>
      </c>
    </row>
    <row r="3" spans="1:12" ht="17.399999999999999" customHeight="1" x14ac:dyDescent="0.4">
      <c r="A3" s="293" t="s">
        <v>39</v>
      </c>
      <c r="B3" s="280" t="s">
        <v>12</v>
      </c>
      <c r="C3" s="23" t="s">
        <v>3</v>
      </c>
      <c r="D3" s="10">
        <v>2601</v>
      </c>
      <c r="E3" s="29">
        <v>1341</v>
      </c>
      <c r="F3" s="89">
        <v>1087</v>
      </c>
      <c r="G3" s="24">
        <v>1315</v>
      </c>
      <c r="H3" s="37">
        <v>121</v>
      </c>
      <c r="I3" s="98">
        <v>376</v>
      </c>
      <c r="J3" s="37">
        <v>145</v>
      </c>
      <c r="K3" s="37">
        <v>133</v>
      </c>
      <c r="L3" s="4">
        <f>SUM(D3:K3)</f>
        <v>7119</v>
      </c>
    </row>
    <row r="4" spans="1:12" x14ac:dyDescent="0.4">
      <c r="A4" s="294"/>
      <c r="B4" s="281"/>
      <c r="C4" s="25" t="s">
        <v>0</v>
      </c>
      <c r="D4" s="11">
        <v>1383</v>
      </c>
      <c r="E4" s="92">
        <v>919</v>
      </c>
      <c r="F4" s="90">
        <v>584</v>
      </c>
      <c r="G4" s="26">
        <v>765</v>
      </c>
      <c r="H4" s="38">
        <v>38</v>
      </c>
      <c r="I4" s="95">
        <v>204</v>
      </c>
      <c r="J4" s="93">
        <v>90</v>
      </c>
      <c r="K4" s="93">
        <v>100</v>
      </c>
      <c r="L4" s="5">
        <f>SUM(D4:K4)</f>
        <v>4083</v>
      </c>
    </row>
    <row r="5" spans="1:12" ht="15" thickBot="1" x14ac:dyDescent="0.45">
      <c r="A5" s="294"/>
      <c r="B5" s="282"/>
      <c r="C5" s="27" t="s">
        <v>4</v>
      </c>
      <c r="D5" s="12">
        <v>0.53200000000000003</v>
      </c>
      <c r="E5" s="39">
        <v>0.68500000000000005</v>
      </c>
      <c r="F5" s="91">
        <v>0.53700000000000003</v>
      </c>
      <c r="G5" s="28">
        <v>0.58199999999999996</v>
      </c>
      <c r="H5" s="40">
        <v>0.31404958677685951</v>
      </c>
      <c r="I5" s="99">
        <v>0.54300000000000004</v>
      </c>
      <c r="J5" s="40">
        <f>J4/J3</f>
        <v>0.62068965517241381</v>
      </c>
      <c r="K5" s="40">
        <f t="shared" ref="K5" si="0">K4/K3</f>
        <v>0.75187969924812026</v>
      </c>
      <c r="L5" s="7">
        <f>L4/L3</f>
        <v>0.57353560893383904</v>
      </c>
    </row>
    <row r="6" spans="1:12" ht="17.399999999999999" customHeight="1" x14ac:dyDescent="0.4">
      <c r="A6" s="294"/>
      <c r="B6" s="283" t="s">
        <v>13</v>
      </c>
      <c r="C6" s="36" t="s">
        <v>3</v>
      </c>
      <c r="D6" s="13">
        <v>3198</v>
      </c>
      <c r="E6" s="41">
        <v>1502</v>
      </c>
      <c r="F6" s="41">
        <v>1291</v>
      </c>
      <c r="G6" s="42">
        <v>1467</v>
      </c>
      <c r="H6" s="43">
        <v>72</v>
      </c>
      <c r="I6" s="69">
        <v>402</v>
      </c>
      <c r="J6" s="94">
        <v>185</v>
      </c>
      <c r="K6" s="170">
        <v>135</v>
      </c>
      <c r="L6" s="186">
        <f>SUM(D6:K6)</f>
        <v>8252</v>
      </c>
    </row>
    <row r="7" spans="1:12" x14ac:dyDescent="0.4">
      <c r="A7" s="294"/>
      <c r="B7" s="281"/>
      <c r="C7" s="25" t="s">
        <v>0</v>
      </c>
      <c r="D7" s="11">
        <v>1746</v>
      </c>
      <c r="E7" s="31">
        <v>962</v>
      </c>
      <c r="F7" s="31">
        <v>693</v>
      </c>
      <c r="G7" s="26">
        <v>889</v>
      </c>
      <c r="H7" s="38">
        <v>30</v>
      </c>
      <c r="I7" s="95">
        <v>275</v>
      </c>
      <c r="J7" s="93">
        <v>123</v>
      </c>
      <c r="K7" s="179">
        <v>98</v>
      </c>
      <c r="L7" s="187">
        <f>SUM(D7:K7)</f>
        <v>4816</v>
      </c>
    </row>
    <row r="8" spans="1:12" ht="15" thickBot="1" x14ac:dyDescent="0.45">
      <c r="A8" s="294"/>
      <c r="B8" s="281"/>
      <c r="C8" s="33" t="s">
        <v>4</v>
      </c>
      <c r="D8" s="44">
        <v>0.54600000000000004</v>
      </c>
      <c r="E8" s="45">
        <v>0.64</v>
      </c>
      <c r="F8" s="45">
        <v>0.53600000000000003</v>
      </c>
      <c r="G8" s="46">
        <v>0.60599999999999998</v>
      </c>
      <c r="H8" s="47">
        <v>0.41</v>
      </c>
      <c r="I8" s="45">
        <v>0.68400000000000005</v>
      </c>
      <c r="J8" s="47">
        <f>J7/J6</f>
        <v>0.66486486486486485</v>
      </c>
      <c r="K8" s="101">
        <f t="shared" ref="K8" si="1">K7/K6</f>
        <v>0.72592592592592597</v>
      </c>
      <c r="L8" s="7">
        <f>L7/L6</f>
        <v>0.58361609306834705</v>
      </c>
    </row>
    <row r="9" spans="1:12" ht="17.399999999999999" customHeight="1" x14ac:dyDescent="0.4">
      <c r="A9" s="294"/>
      <c r="B9" s="280" t="s">
        <v>14</v>
      </c>
      <c r="C9" s="23" t="s">
        <v>5</v>
      </c>
      <c r="D9" s="48">
        <v>3200</v>
      </c>
      <c r="E9" s="49">
        <v>1502</v>
      </c>
      <c r="F9" s="50">
        <v>1258</v>
      </c>
      <c r="G9" s="49">
        <v>1446</v>
      </c>
      <c r="H9" s="29">
        <v>72</v>
      </c>
      <c r="I9" s="29">
        <v>379</v>
      </c>
      <c r="J9" s="37">
        <v>172</v>
      </c>
      <c r="K9" s="37">
        <v>108</v>
      </c>
      <c r="L9" s="4">
        <f>SUM(D9:K9)</f>
        <v>8137</v>
      </c>
    </row>
    <row r="10" spans="1:12" x14ac:dyDescent="0.4">
      <c r="A10" s="294"/>
      <c r="B10" s="281"/>
      <c r="C10" s="25" t="s">
        <v>0</v>
      </c>
      <c r="D10" s="26">
        <v>1726</v>
      </c>
      <c r="E10" s="32">
        <v>1065</v>
      </c>
      <c r="F10" s="51">
        <v>730</v>
      </c>
      <c r="G10" s="32">
        <v>996</v>
      </c>
      <c r="H10" s="31">
        <v>30</v>
      </c>
      <c r="I10" s="95">
        <v>253</v>
      </c>
      <c r="J10" s="93">
        <v>117</v>
      </c>
      <c r="K10" s="93">
        <v>65</v>
      </c>
      <c r="L10" s="56">
        <f>SUM(D10:K10)</f>
        <v>4982</v>
      </c>
    </row>
    <row r="11" spans="1:12" ht="15" thickBot="1" x14ac:dyDescent="0.45">
      <c r="A11" s="294"/>
      <c r="B11" s="282"/>
      <c r="C11" s="27" t="s">
        <v>4</v>
      </c>
      <c r="D11" s="52">
        <v>0.53900000000000003</v>
      </c>
      <c r="E11" s="53">
        <v>0.70899999999999996</v>
      </c>
      <c r="F11" s="58">
        <v>0.57999999999999996</v>
      </c>
      <c r="G11" s="54">
        <v>0.68899999999999995</v>
      </c>
      <c r="H11" s="55">
        <v>0.41</v>
      </c>
      <c r="I11" s="55">
        <v>0.66800000000000004</v>
      </c>
      <c r="J11" s="97">
        <f>J10/J9</f>
        <v>0.68023255813953487</v>
      </c>
      <c r="K11" s="97">
        <f t="shared" ref="K11" si="2">K10/K9</f>
        <v>0.60185185185185186</v>
      </c>
      <c r="L11" s="57">
        <f>L10/L9</f>
        <v>0.6122649625168981</v>
      </c>
    </row>
    <row r="12" spans="1:12" ht="17.399999999999999" customHeight="1" x14ac:dyDescent="0.4">
      <c r="A12" s="294"/>
      <c r="B12" s="280" t="s">
        <v>20</v>
      </c>
      <c r="C12" s="23" t="s">
        <v>5</v>
      </c>
      <c r="D12" s="10">
        <v>1941</v>
      </c>
      <c r="E12" s="29">
        <v>1419</v>
      </c>
      <c r="F12" s="30">
        <v>876</v>
      </c>
      <c r="G12" s="29">
        <v>693</v>
      </c>
      <c r="H12" s="37">
        <v>53</v>
      </c>
      <c r="I12" s="29">
        <v>283</v>
      </c>
      <c r="J12" s="37">
        <v>154</v>
      </c>
      <c r="K12" s="37">
        <v>123</v>
      </c>
      <c r="L12" s="4">
        <f>SUM(D12:K12)</f>
        <v>5542</v>
      </c>
    </row>
    <row r="13" spans="1:12" x14ac:dyDescent="0.4">
      <c r="A13" s="294"/>
      <c r="B13" s="281"/>
      <c r="C13" s="25" t="s">
        <v>0</v>
      </c>
      <c r="D13" s="11">
        <v>1055</v>
      </c>
      <c r="E13" s="31">
        <v>963</v>
      </c>
      <c r="F13" s="32">
        <v>475</v>
      </c>
      <c r="G13" s="31">
        <v>436</v>
      </c>
      <c r="H13" s="38">
        <v>22</v>
      </c>
      <c r="I13" s="95">
        <v>165</v>
      </c>
      <c r="J13" s="93">
        <v>94</v>
      </c>
      <c r="K13" s="93">
        <v>76</v>
      </c>
      <c r="L13" s="5">
        <f>SUM(D13:K13)</f>
        <v>3286</v>
      </c>
    </row>
    <row r="14" spans="1:12" ht="15" thickBot="1" x14ac:dyDescent="0.45">
      <c r="A14" s="294"/>
      <c r="B14" s="282"/>
      <c r="C14" s="27" t="s">
        <v>4</v>
      </c>
      <c r="D14" s="12">
        <v>0.54400000000000004</v>
      </c>
      <c r="E14" s="35">
        <v>0.67900000000000005</v>
      </c>
      <c r="F14" s="34">
        <v>0.54200000000000004</v>
      </c>
      <c r="G14" s="28">
        <v>0.629</v>
      </c>
      <c r="H14" s="59">
        <v>0.41499999999999998</v>
      </c>
      <c r="I14" s="35">
        <v>0.58299999999999996</v>
      </c>
      <c r="J14" s="59">
        <f>J13/J12</f>
        <v>0.61038961038961037</v>
      </c>
      <c r="K14" s="59">
        <f t="shared" ref="K14" si="3">K13/K12</f>
        <v>0.61788617886178865</v>
      </c>
      <c r="L14" s="7">
        <f>L13/L12</f>
        <v>0.59292674124864675</v>
      </c>
    </row>
    <row r="15" spans="1:12" ht="17.399999999999999" customHeight="1" x14ac:dyDescent="0.4">
      <c r="A15" s="294"/>
      <c r="B15" s="280" t="s">
        <v>15</v>
      </c>
      <c r="C15" s="36" t="s">
        <v>5</v>
      </c>
      <c r="D15" s="13">
        <v>442</v>
      </c>
      <c r="E15" s="69">
        <v>1050</v>
      </c>
      <c r="F15" s="70"/>
      <c r="G15" s="69">
        <v>438</v>
      </c>
      <c r="H15" s="70"/>
      <c r="I15" s="29">
        <v>223</v>
      </c>
      <c r="J15" s="37">
        <v>92</v>
      </c>
      <c r="K15" s="37">
        <v>30</v>
      </c>
      <c r="L15" s="4">
        <f>SUM(D15:K15)</f>
        <v>2275</v>
      </c>
    </row>
    <row r="16" spans="1:12" x14ac:dyDescent="0.4">
      <c r="A16" s="294"/>
      <c r="B16" s="281"/>
      <c r="C16" s="25" t="s">
        <v>0</v>
      </c>
      <c r="D16" s="11">
        <v>259</v>
      </c>
      <c r="E16" s="31">
        <v>694</v>
      </c>
      <c r="F16" s="71"/>
      <c r="G16" s="31">
        <v>354</v>
      </c>
      <c r="H16" s="71"/>
      <c r="I16" s="95">
        <v>111</v>
      </c>
      <c r="J16" s="93">
        <v>77</v>
      </c>
      <c r="K16" s="93">
        <v>21</v>
      </c>
      <c r="L16" s="5">
        <f>SUM(D16:K16)</f>
        <v>1516</v>
      </c>
    </row>
    <row r="17" spans="1:12" ht="15" thickBot="1" x14ac:dyDescent="0.45">
      <c r="A17" s="295"/>
      <c r="B17" s="282"/>
      <c r="C17" s="72" t="s">
        <v>4</v>
      </c>
      <c r="D17" s="14">
        <v>0.58599999999999997</v>
      </c>
      <c r="E17" s="35">
        <v>0.66100000000000003</v>
      </c>
      <c r="F17" s="73"/>
      <c r="G17" s="28">
        <v>0.80800000000000005</v>
      </c>
      <c r="H17" s="73"/>
      <c r="I17" s="35">
        <v>0.498</v>
      </c>
      <c r="J17" s="59">
        <f>J16/J15</f>
        <v>0.83695652173913049</v>
      </c>
      <c r="K17" s="59">
        <f t="shared" ref="K17" si="4">K16/K15</f>
        <v>0.7</v>
      </c>
      <c r="L17" s="7">
        <f>L16/L15</f>
        <v>0.6663736263736264</v>
      </c>
    </row>
    <row r="18" spans="1:12" x14ac:dyDescent="0.4">
      <c r="A18" s="304" t="s">
        <v>36</v>
      </c>
      <c r="B18" s="305"/>
      <c r="C18" s="129" t="s">
        <v>5</v>
      </c>
      <c r="D18" s="130">
        <v>11382</v>
      </c>
      <c r="E18" s="130">
        <v>6814</v>
      </c>
      <c r="F18" s="130">
        <v>4512</v>
      </c>
      <c r="G18" s="130">
        <v>5359</v>
      </c>
      <c r="H18" s="130">
        <v>318</v>
      </c>
      <c r="I18" s="130">
        <f>I3+I6+I9+I12+I15</f>
        <v>1663</v>
      </c>
      <c r="J18" s="131">
        <v>748</v>
      </c>
      <c r="K18" s="131">
        <v>529</v>
      </c>
      <c r="L18" s="19">
        <f>SUM(D18:K18)</f>
        <v>31325</v>
      </c>
    </row>
    <row r="19" spans="1:12" x14ac:dyDescent="0.4">
      <c r="A19" s="304"/>
      <c r="B19" s="305"/>
      <c r="C19" s="132" t="s">
        <v>0</v>
      </c>
      <c r="D19" s="133">
        <v>6169</v>
      </c>
      <c r="E19" s="133">
        <v>4603</v>
      </c>
      <c r="F19" s="133">
        <v>2482</v>
      </c>
      <c r="G19" s="133">
        <v>3440</v>
      </c>
      <c r="H19" s="133">
        <v>120</v>
      </c>
      <c r="I19" s="133">
        <f>I4+I7+I10+I13+I16</f>
        <v>1008</v>
      </c>
      <c r="J19" s="134">
        <v>501</v>
      </c>
      <c r="K19" s="134">
        <v>360</v>
      </c>
      <c r="L19" s="21">
        <f>SUM(D19:K19)</f>
        <v>18683</v>
      </c>
    </row>
    <row r="20" spans="1:12" ht="15" thickBot="1" x14ac:dyDescent="0.45">
      <c r="A20" s="306"/>
      <c r="B20" s="307"/>
      <c r="C20" s="135" t="s">
        <v>4</v>
      </c>
      <c r="D20" s="136">
        <v>0.54199613424705673</v>
      </c>
      <c r="E20" s="136">
        <v>0.67552098620487233</v>
      </c>
      <c r="F20" s="136">
        <v>0.55008865248226946</v>
      </c>
      <c r="G20" s="136">
        <v>0.64191080425452507</v>
      </c>
      <c r="H20" s="136">
        <v>0.37735849056603776</v>
      </c>
      <c r="I20" s="137">
        <f>I19/I18</f>
        <v>0.60613349368610947</v>
      </c>
      <c r="J20" s="138">
        <f>J19/J18</f>
        <v>0.6697860962566845</v>
      </c>
      <c r="K20" s="138">
        <v>0.68</v>
      </c>
      <c r="L20" s="139">
        <f>L19/L18</f>
        <v>0.5964245810055866</v>
      </c>
    </row>
    <row r="21" spans="1:12" ht="15" thickBot="1" x14ac:dyDescent="0.45">
      <c r="A21" s="140"/>
      <c r="B21" s="140"/>
      <c r="C21" s="141"/>
      <c r="D21" s="142"/>
      <c r="E21" s="142"/>
      <c r="F21" s="142"/>
      <c r="G21" s="142"/>
      <c r="H21" s="142"/>
      <c r="I21" s="142"/>
      <c r="J21" s="142"/>
      <c r="K21" s="142"/>
      <c r="L21" s="142"/>
    </row>
    <row r="22" spans="1:12" ht="39" customHeight="1" thickBot="1" x14ac:dyDescent="0.45">
      <c r="A22" s="291" t="s">
        <v>9</v>
      </c>
      <c r="B22" s="292"/>
      <c r="C22" s="126" t="s">
        <v>10</v>
      </c>
      <c r="D22" s="2" t="s">
        <v>41</v>
      </c>
      <c r="E22" s="2" t="s">
        <v>7</v>
      </c>
      <c r="F22" s="127" t="s">
        <v>8</v>
      </c>
      <c r="G22" s="128" t="s">
        <v>35</v>
      </c>
      <c r="H22" s="127" t="s">
        <v>6</v>
      </c>
      <c r="I22" s="128" t="s">
        <v>31</v>
      </c>
      <c r="J22" s="127" t="s">
        <v>29</v>
      </c>
      <c r="K22" s="128" t="s">
        <v>63</v>
      </c>
      <c r="L22" s="128" t="s">
        <v>1</v>
      </c>
    </row>
    <row r="23" spans="1:12" x14ac:dyDescent="0.4">
      <c r="A23" s="293" t="s">
        <v>37</v>
      </c>
      <c r="B23" s="280" t="s">
        <v>21</v>
      </c>
      <c r="C23" s="23" t="s">
        <v>3</v>
      </c>
      <c r="D23" s="60">
        <v>2605</v>
      </c>
      <c r="E23" s="74"/>
      <c r="F23" s="61">
        <v>989</v>
      </c>
      <c r="G23" s="62">
        <v>693</v>
      </c>
      <c r="H23" s="30">
        <v>65</v>
      </c>
      <c r="I23" s="29">
        <v>192</v>
      </c>
      <c r="J23" s="37">
        <v>96</v>
      </c>
      <c r="K23" s="37">
        <v>80</v>
      </c>
      <c r="L23" s="80">
        <f>SUM(D23:K23)</f>
        <v>4720</v>
      </c>
    </row>
    <row r="24" spans="1:12" x14ac:dyDescent="0.4">
      <c r="A24" s="294"/>
      <c r="B24" s="281"/>
      <c r="C24" s="25" t="s">
        <v>0</v>
      </c>
      <c r="D24" s="63">
        <v>1626</v>
      </c>
      <c r="E24" s="75"/>
      <c r="F24" s="64">
        <v>625</v>
      </c>
      <c r="G24" s="65">
        <v>496</v>
      </c>
      <c r="H24" s="32">
        <v>30</v>
      </c>
      <c r="I24" s="95">
        <v>118</v>
      </c>
      <c r="J24" s="93">
        <v>63</v>
      </c>
      <c r="K24" s="93">
        <v>54</v>
      </c>
      <c r="L24" s="85">
        <f>SUM(D24:K24)</f>
        <v>3012</v>
      </c>
    </row>
    <row r="25" spans="1:12" ht="15" thickBot="1" x14ac:dyDescent="0.45">
      <c r="A25" s="294"/>
      <c r="B25" s="282"/>
      <c r="C25" s="27" t="s">
        <v>4</v>
      </c>
      <c r="D25" s="66">
        <v>0.624</v>
      </c>
      <c r="E25" s="76"/>
      <c r="F25" s="67">
        <v>0.63100000000000001</v>
      </c>
      <c r="G25" s="68">
        <v>0.71599999999999997</v>
      </c>
      <c r="H25" s="34">
        <v>0.46</v>
      </c>
      <c r="I25" s="35">
        <v>0.61499999999999999</v>
      </c>
      <c r="J25" s="59">
        <f>J24/J23</f>
        <v>0.65625</v>
      </c>
      <c r="K25" s="59">
        <f t="shared" ref="K25" si="5">K24/K23</f>
        <v>0.67500000000000004</v>
      </c>
      <c r="L25" s="81">
        <f>L24/L23</f>
        <v>0.63813559322033897</v>
      </c>
    </row>
    <row r="26" spans="1:12" x14ac:dyDescent="0.4">
      <c r="A26" s="294"/>
      <c r="B26" s="283" t="s">
        <v>16</v>
      </c>
      <c r="C26" s="36" t="s">
        <v>3</v>
      </c>
      <c r="D26" s="13">
        <v>2801</v>
      </c>
      <c r="E26" s="41">
        <v>1423</v>
      </c>
      <c r="F26" s="41">
        <v>1135</v>
      </c>
      <c r="G26" s="42">
        <v>1438</v>
      </c>
      <c r="H26" s="100">
        <v>92</v>
      </c>
      <c r="I26" s="69">
        <v>339</v>
      </c>
      <c r="J26" s="94">
        <v>244</v>
      </c>
      <c r="K26" s="94">
        <v>150</v>
      </c>
      <c r="L26" s="82">
        <f>SUM(D26:K26)</f>
        <v>7622</v>
      </c>
    </row>
    <row r="27" spans="1:12" x14ac:dyDescent="0.4">
      <c r="A27" s="294"/>
      <c r="B27" s="281"/>
      <c r="C27" s="25" t="s">
        <v>0</v>
      </c>
      <c r="D27" s="11">
        <v>1816</v>
      </c>
      <c r="E27" s="31">
        <v>966</v>
      </c>
      <c r="F27" s="31">
        <v>718</v>
      </c>
      <c r="G27" s="26">
        <v>1013</v>
      </c>
      <c r="H27" s="32">
        <v>43</v>
      </c>
      <c r="I27" s="95">
        <v>270</v>
      </c>
      <c r="J27" s="93">
        <v>151</v>
      </c>
      <c r="K27" s="93">
        <v>97</v>
      </c>
      <c r="L27" s="84">
        <f>SUM(D27:K27)</f>
        <v>5074</v>
      </c>
    </row>
    <row r="28" spans="1:12" ht="18" customHeight="1" thickBot="1" x14ac:dyDescent="0.45">
      <c r="A28" s="294"/>
      <c r="B28" s="281"/>
      <c r="C28" s="33" t="s">
        <v>4</v>
      </c>
      <c r="D28" s="44">
        <v>0.64800000000000002</v>
      </c>
      <c r="E28" s="45">
        <v>0.67900000000000005</v>
      </c>
      <c r="F28" s="45">
        <v>0.63200000000000001</v>
      </c>
      <c r="G28" s="46">
        <v>0.70399999999999996</v>
      </c>
      <c r="H28" s="101">
        <v>0.46700000000000003</v>
      </c>
      <c r="I28" s="45">
        <v>0.79600000000000004</v>
      </c>
      <c r="J28" s="47">
        <f>J27/J26</f>
        <v>0.61885245901639341</v>
      </c>
      <c r="K28" s="153">
        <f t="shared" ref="K28" si="6">K27/K26</f>
        <v>0.64666666666666661</v>
      </c>
      <c r="L28" s="83">
        <f>L27/L26</f>
        <v>0.66570453949094721</v>
      </c>
    </row>
    <row r="29" spans="1:12" ht="18" customHeight="1" x14ac:dyDescent="0.4">
      <c r="A29" s="294"/>
      <c r="B29" s="280" t="s">
        <v>17</v>
      </c>
      <c r="C29" s="23" t="s">
        <v>5</v>
      </c>
      <c r="D29" s="48">
        <v>2662</v>
      </c>
      <c r="E29" s="49">
        <v>1452</v>
      </c>
      <c r="F29" s="50">
        <v>1072</v>
      </c>
      <c r="G29" s="49">
        <v>1425</v>
      </c>
      <c r="H29" s="102">
        <v>92</v>
      </c>
      <c r="I29" s="29">
        <v>324</v>
      </c>
      <c r="J29" s="37">
        <v>282</v>
      </c>
      <c r="K29" s="37">
        <v>86</v>
      </c>
      <c r="L29" s="82">
        <f>SUM(D29:K29)</f>
        <v>7395</v>
      </c>
    </row>
    <row r="30" spans="1:12" x14ac:dyDescent="0.4">
      <c r="A30" s="294"/>
      <c r="B30" s="281"/>
      <c r="C30" s="25" t="s">
        <v>0</v>
      </c>
      <c r="D30" s="26">
        <v>1831</v>
      </c>
      <c r="E30" s="32">
        <v>1008</v>
      </c>
      <c r="F30" s="51">
        <v>713</v>
      </c>
      <c r="G30" s="32">
        <v>1074</v>
      </c>
      <c r="H30" s="103">
        <v>48</v>
      </c>
      <c r="I30" s="95">
        <v>258</v>
      </c>
      <c r="J30" s="93">
        <v>201</v>
      </c>
      <c r="K30" s="93">
        <v>62</v>
      </c>
      <c r="L30" s="84">
        <f>SUM(D30:K30)</f>
        <v>5195</v>
      </c>
    </row>
    <row r="31" spans="1:12" ht="15" thickBot="1" x14ac:dyDescent="0.45">
      <c r="A31" s="294"/>
      <c r="B31" s="282"/>
      <c r="C31" s="27" t="s">
        <v>4</v>
      </c>
      <c r="D31" s="52">
        <v>0.68799999999999994</v>
      </c>
      <c r="E31" s="53">
        <v>0.69399999999999995</v>
      </c>
      <c r="F31" s="58">
        <v>0.66500000000000004</v>
      </c>
      <c r="G31" s="54">
        <v>0.754</v>
      </c>
      <c r="H31" s="104">
        <v>0.52100000000000002</v>
      </c>
      <c r="I31" s="55">
        <v>0.79600000000000004</v>
      </c>
      <c r="J31" s="97">
        <f>J30/J29</f>
        <v>0.71276595744680848</v>
      </c>
      <c r="K31" s="97">
        <f t="shared" ref="K31" si="7">K30/K29</f>
        <v>0.72093023255813948</v>
      </c>
      <c r="L31" s="83">
        <f>L30/L29</f>
        <v>0.70250169033130494</v>
      </c>
    </row>
    <row r="32" spans="1:12" x14ac:dyDescent="0.4">
      <c r="A32" s="294"/>
      <c r="B32" s="280" t="s">
        <v>18</v>
      </c>
      <c r="C32" s="23" t="s">
        <v>5</v>
      </c>
      <c r="D32" s="10">
        <v>2323</v>
      </c>
      <c r="E32" s="29">
        <v>1452</v>
      </c>
      <c r="F32" s="30">
        <v>1248</v>
      </c>
      <c r="G32" s="29">
        <v>1452</v>
      </c>
      <c r="H32" s="30">
        <v>91</v>
      </c>
      <c r="I32" s="29">
        <v>407</v>
      </c>
      <c r="J32" s="37">
        <v>277</v>
      </c>
      <c r="K32" s="37">
        <v>146</v>
      </c>
      <c r="L32" s="82">
        <f>SUM(D32:K32)</f>
        <v>7396</v>
      </c>
    </row>
    <row r="33" spans="1:12" x14ac:dyDescent="0.4">
      <c r="A33" s="294"/>
      <c r="B33" s="281"/>
      <c r="C33" s="25" t="s">
        <v>0</v>
      </c>
      <c r="D33" s="11">
        <v>1529</v>
      </c>
      <c r="E33" s="31">
        <v>1008</v>
      </c>
      <c r="F33" s="32">
        <v>888</v>
      </c>
      <c r="G33" s="31">
        <v>1133</v>
      </c>
      <c r="H33" s="32">
        <v>41</v>
      </c>
      <c r="I33" s="95">
        <v>260</v>
      </c>
      <c r="J33" s="93">
        <v>207</v>
      </c>
      <c r="K33" s="93">
        <v>85</v>
      </c>
      <c r="L33" s="84">
        <f>SUM(D33:K33)</f>
        <v>5151</v>
      </c>
    </row>
    <row r="34" spans="1:12" ht="15" thickBot="1" x14ac:dyDescent="0.45">
      <c r="A34" s="294"/>
      <c r="B34" s="282"/>
      <c r="C34" s="27" t="s">
        <v>4</v>
      </c>
      <c r="D34" s="12">
        <v>0.65800000000000003</v>
      </c>
      <c r="E34" s="35">
        <v>0.69399999999999995</v>
      </c>
      <c r="F34" s="34">
        <v>0.71199999999999997</v>
      </c>
      <c r="G34" s="28">
        <v>0.78</v>
      </c>
      <c r="H34" s="34">
        <v>0.45100000000000001</v>
      </c>
      <c r="I34" s="35">
        <v>0.63900000000000001</v>
      </c>
      <c r="J34" s="59">
        <f>J33/J32</f>
        <v>0.74729241877256314</v>
      </c>
      <c r="K34" s="59">
        <f t="shared" ref="K34" si="8">K33/K32</f>
        <v>0.5821917808219178</v>
      </c>
      <c r="L34" s="83">
        <f>L33/L32</f>
        <v>0.69645754461871279</v>
      </c>
    </row>
    <row r="35" spans="1:12" x14ac:dyDescent="0.4">
      <c r="A35" s="294"/>
      <c r="B35" s="284" t="s">
        <v>19</v>
      </c>
      <c r="C35" s="16" t="s">
        <v>5</v>
      </c>
      <c r="D35" s="13">
        <v>609</v>
      </c>
      <c r="E35" s="3">
        <v>1352</v>
      </c>
      <c r="F35" s="77"/>
      <c r="G35" s="8">
        <v>320</v>
      </c>
      <c r="H35" s="105"/>
      <c r="I35" s="8">
        <v>305</v>
      </c>
      <c r="J35" s="111">
        <v>119</v>
      </c>
      <c r="K35" s="111">
        <v>34</v>
      </c>
      <c r="L35" s="82">
        <f>SUM(D35:K35)</f>
        <v>2739</v>
      </c>
    </row>
    <row r="36" spans="1:12" x14ac:dyDescent="0.4">
      <c r="A36" s="294"/>
      <c r="B36" s="285"/>
      <c r="C36" s="15" t="s">
        <v>0</v>
      </c>
      <c r="D36" s="11">
        <v>431</v>
      </c>
      <c r="E36" s="1">
        <v>983</v>
      </c>
      <c r="F36" s="78"/>
      <c r="G36" s="1">
        <v>269</v>
      </c>
      <c r="H36" s="106"/>
      <c r="I36" s="96">
        <v>134</v>
      </c>
      <c r="J36" s="112">
        <v>92</v>
      </c>
      <c r="K36" s="112">
        <v>10</v>
      </c>
      <c r="L36" s="84">
        <f>SUM(D36:K36)</f>
        <v>1919</v>
      </c>
    </row>
    <row r="37" spans="1:12" ht="15" thickBot="1" x14ac:dyDescent="0.45">
      <c r="A37" s="295"/>
      <c r="B37" s="286"/>
      <c r="C37" s="17" t="s">
        <v>4</v>
      </c>
      <c r="D37" s="14">
        <v>0.70799999999999996</v>
      </c>
      <c r="E37" s="9">
        <v>0.72699999999999998</v>
      </c>
      <c r="F37" s="79"/>
      <c r="G37" s="6">
        <v>0.84099999999999997</v>
      </c>
      <c r="H37" s="107"/>
      <c r="I37" s="9">
        <v>0.439</v>
      </c>
      <c r="J37" s="113">
        <f>J36/J35</f>
        <v>0.77310924369747902</v>
      </c>
      <c r="K37" s="113">
        <f t="shared" ref="K37" si="9">K36/K35</f>
        <v>0.29411764705882354</v>
      </c>
      <c r="L37" s="83">
        <f>L36/L35</f>
        <v>0.70062066447608617</v>
      </c>
    </row>
    <row r="38" spans="1:12" x14ac:dyDescent="0.4">
      <c r="A38" s="287" t="s">
        <v>38</v>
      </c>
      <c r="B38" s="288"/>
      <c r="C38" s="18" t="s">
        <v>5</v>
      </c>
      <c r="D38" s="19">
        <v>11000</v>
      </c>
      <c r="E38" s="19">
        <v>5679</v>
      </c>
      <c r="F38" s="19">
        <v>4444</v>
      </c>
      <c r="G38" s="19">
        <v>5328</v>
      </c>
      <c r="H38" s="108">
        <v>340</v>
      </c>
      <c r="I38" s="130">
        <f>I23+I26+I29+I32+I35</f>
        <v>1567</v>
      </c>
      <c r="J38" s="114">
        <v>1018</v>
      </c>
      <c r="K38" s="114">
        <v>496</v>
      </c>
      <c r="L38" s="19">
        <f>SUM(D38:K38)</f>
        <v>29872</v>
      </c>
    </row>
    <row r="39" spans="1:12" x14ac:dyDescent="0.4">
      <c r="A39" s="287"/>
      <c r="B39" s="288"/>
      <c r="C39" s="20" t="s">
        <v>0</v>
      </c>
      <c r="D39" s="21">
        <v>7233</v>
      </c>
      <c r="E39" s="21">
        <v>3965</v>
      </c>
      <c r="F39" s="21">
        <v>2944</v>
      </c>
      <c r="G39" s="21">
        <v>3985</v>
      </c>
      <c r="H39" s="109">
        <v>162</v>
      </c>
      <c r="I39" s="133">
        <f>I24+I27+I30+I33+I36</f>
        <v>1040</v>
      </c>
      <c r="J39" s="115">
        <v>714</v>
      </c>
      <c r="K39" s="115">
        <v>308</v>
      </c>
      <c r="L39" s="21">
        <f>SUM(D39:K39)</f>
        <v>20351</v>
      </c>
    </row>
    <row r="40" spans="1:12" ht="15" thickBot="1" x14ac:dyDescent="0.45">
      <c r="A40" s="289"/>
      <c r="B40" s="290"/>
      <c r="C40" s="22" t="s">
        <v>4</v>
      </c>
      <c r="D40" s="86">
        <v>0.65754545454545454</v>
      </c>
      <c r="E40" s="86">
        <v>0.69818630040500085</v>
      </c>
      <c r="F40" s="86">
        <v>0.66246624662466247</v>
      </c>
      <c r="G40" s="86">
        <v>0.74793543543543539</v>
      </c>
      <c r="H40" s="110">
        <v>0.47647058823529409</v>
      </c>
      <c r="I40" s="137">
        <f>I39/I38</f>
        <v>0.66368857689853222</v>
      </c>
      <c r="J40" s="116">
        <f>J39/J38</f>
        <v>0.70137524557956776</v>
      </c>
      <c r="K40" s="116">
        <v>0.62</v>
      </c>
      <c r="L40" s="86">
        <f>L39/L38</f>
        <v>0.6812734333154794</v>
      </c>
    </row>
    <row r="41" spans="1:12" ht="15" thickBot="1" x14ac:dyDescent="0.45">
      <c r="E41" s="143"/>
      <c r="G41" s="144"/>
      <c r="I41" s="145"/>
    </row>
    <row r="42" spans="1:12" ht="37.799999999999997" customHeight="1" thickBot="1" x14ac:dyDescent="0.45">
      <c r="A42" s="291" t="s">
        <v>9</v>
      </c>
      <c r="B42" s="292"/>
      <c r="C42" s="126" t="s">
        <v>10</v>
      </c>
      <c r="D42" s="2" t="s">
        <v>2</v>
      </c>
      <c r="E42" s="2" t="s">
        <v>7</v>
      </c>
      <c r="F42" s="127" t="s">
        <v>8</v>
      </c>
      <c r="G42" s="128" t="s">
        <v>35</v>
      </c>
      <c r="H42" s="127" t="s">
        <v>6</v>
      </c>
      <c r="I42" s="128" t="s">
        <v>28</v>
      </c>
      <c r="J42" s="127" t="s">
        <v>29</v>
      </c>
      <c r="K42" s="128" t="s">
        <v>63</v>
      </c>
      <c r="L42" s="128" t="s">
        <v>1</v>
      </c>
    </row>
    <row r="43" spans="1:12" x14ac:dyDescent="0.4">
      <c r="A43" s="293" t="s">
        <v>42</v>
      </c>
      <c r="B43" s="280" t="s">
        <v>22</v>
      </c>
      <c r="C43" s="23" t="s">
        <v>3</v>
      </c>
      <c r="D43" s="60">
        <v>1488</v>
      </c>
      <c r="E43" s="70"/>
      <c r="F43" s="61">
        <v>1034</v>
      </c>
      <c r="G43" s="62">
        <v>769</v>
      </c>
      <c r="H43" s="30">
        <v>81</v>
      </c>
      <c r="I43" s="29">
        <v>117</v>
      </c>
      <c r="J43" s="37">
        <v>104</v>
      </c>
      <c r="K43" s="37">
        <v>30</v>
      </c>
      <c r="L43" s="80">
        <f>SUM(D43:K43)</f>
        <v>3623</v>
      </c>
    </row>
    <row r="44" spans="1:12" x14ac:dyDescent="0.4">
      <c r="A44" s="294"/>
      <c r="B44" s="281"/>
      <c r="C44" s="25" t="s">
        <v>0</v>
      </c>
      <c r="D44" s="63">
        <v>1058</v>
      </c>
      <c r="E44" s="87"/>
      <c r="F44" s="64">
        <v>698</v>
      </c>
      <c r="G44" s="65">
        <v>552</v>
      </c>
      <c r="H44" s="32">
        <v>36</v>
      </c>
      <c r="I44" s="95">
        <v>94</v>
      </c>
      <c r="J44" s="93">
        <v>70</v>
      </c>
      <c r="K44" s="93">
        <v>15</v>
      </c>
      <c r="L44" s="85">
        <f>SUM(D44:K44)</f>
        <v>2523</v>
      </c>
    </row>
    <row r="45" spans="1:12" ht="15" thickBot="1" x14ac:dyDescent="0.45">
      <c r="A45" s="294"/>
      <c r="B45" s="282"/>
      <c r="C45" s="27" t="s">
        <v>4</v>
      </c>
      <c r="D45" s="66">
        <v>0.71099999999999997</v>
      </c>
      <c r="E45" s="88"/>
      <c r="F45" s="67">
        <v>0.67500000000000004</v>
      </c>
      <c r="G45" s="68">
        <v>0.71799999999999997</v>
      </c>
      <c r="H45" s="34">
        <v>0.44500000000000001</v>
      </c>
      <c r="I45" s="35">
        <v>0.80300000000000005</v>
      </c>
      <c r="J45" s="59">
        <f>J44/J43</f>
        <v>0.67307692307692313</v>
      </c>
      <c r="K45" s="59">
        <f t="shared" ref="K45" si="10">K44/K43</f>
        <v>0.5</v>
      </c>
      <c r="L45" s="81">
        <f>L44/L43</f>
        <v>0.69638421197902289</v>
      </c>
    </row>
    <row r="46" spans="1:12" x14ac:dyDescent="0.4">
      <c r="A46" s="294"/>
      <c r="B46" s="283" t="s">
        <v>23</v>
      </c>
      <c r="C46" s="36" t="s">
        <v>3</v>
      </c>
      <c r="D46" s="13">
        <v>2601</v>
      </c>
      <c r="E46" s="41">
        <v>1344</v>
      </c>
      <c r="F46" s="41">
        <v>1050</v>
      </c>
      <c r="G46" s="42">
        <v>1640</v>
      </c>
      <c r="H46" s="100">
        <v>81</v>
      </c>
      <c r="I46" s="69">
        <v>319</v>
      </c>
      <c r="J46" s="94">
        <v>262</v>
      </c>
      <c r="K46" s="94">
        <v>121</v>
      </c>
      <c r="L46" s="82">
        <f>SUM(D46:K46)</f>
        <v>7418</v>
      </c>
    </row>
    <row r="47" spans="1:12" x14ac:dyDescent="0.4">
      <c r="A47" s="294"/>
      <c r="B47" s="281"/>
      <c r="C47" s="25" t="s">
        <v>0</v>
      </c>
      <c r="D47" s="11">
        <v>1832</v>
      </c>
      <c r="E47" s="31">
        <v>1026</v>
      </c>
      <c r="F47" s="31">
        <v>668</v>
      </c>
      <c r="G47" s="26">
        <v>1291</v>
      </c>
      <c r="H47" s="32">
        <v>44</v>
      </c>
      <c r="I47" s="95">
        <v>266</v>
      </c>
      <c r="J47" s="93">
        <v>189</v>
      </c>
      <c r="K47" s="93">
        <v>82</v>
      </c>
      <c r="L47" s="84">
        <f>SUM(D47:K47)</f>
        <v>5398</v>
      </c>
    </row>
    <row r="48" spans="1:12" ht="15" thickBot="1" x14ac:dyDescent="0.45">
      <c r="A48" s="294"/>
      <c r="B48" s="281"/>
      <c r="C48" s="33" t="s">
        <v>4</v>
      </c>
      <c r="D48" s="44">
        <v>0.70399999999999996</v>
      </c>
      <c r="E48" s="45">
        <v>0.76300000000000001</v>
      </c>
      <c r="F48" s="45">
        <v>0.63600000000000001</v>
      </c>
      <c r="G48" s="46">
        <v>0.78700000000000003</v>
      </c>
      <c r="H48" s="101">
        <v>0.54300000000000004</v>
      </c>
      <c r="I48" s="45">
        <v>0.83399999999999996</v>
      </c>
      <c r="J48" s="47">
        <f>J47/J46</f>
        <v>0.72137404580152675</v>
      </c>
      <c r="K48" s="153">
        <f t="shared" ref="K48" si="11">K47/K46</f>
        <v>0.6776859504132231</v>
      </c>
      <c r="L48" s="83">
        <f>L47/L46</f>
        <v>0.72768940415206251</v>
      </c>
    </row>
    <row r="49" spans="1:12" x14ac:dyDescent="0.4">
      <c r="A49" s="294"/>
      <c r="B49" s="280" t="s">
        <v>24</v>
      </c>
      <c r="C49" s="23" t="s">
        <v>5</v>
      </c>
      <c r="D49" s="48">
        <v>2761</v>
      </c>
      <c r="E49" s="49">
        <v>1424</v>
      </c>
      <c r="F49" s="50">
        <v>1276</v>
      </c>
      <c r="G49" s="49">
        <v>1465</v>
      </c>
      <c r="H49" s="102">
        <v>64</v>
      </c>
      <c r="I49" s="29">
        <v>364</v>
      </c>
      <c r="J49" s="37">
        <v>288</v>
      </c>
      <c r="K49" s="37">
        <v>170</v>
      </c>
      <c r="L49" s="82">
        <f>SUM(D49:K49)</f>
        <v>7812</v>
      </c>
    </row>
    <row r="50" spans="1:12" x14ac:dyDescent="0.4">
      <c r="A50" s="294"/>
      <c r="B50" s="281"/>
      <c r="C50" s="25" t="s">
        <v>0</v>
      </c>
      <c r="D50" s="26">
        <v>1992</v>
      </c>
      <c r="E50" s="32">
        <v>1115</v>
      </c>
      <c r="F50" s="51">
        <v>868</v>
      </c>
      <c r="G50" s="32">
        <v>1189</v>
      </c>
      <c r="H50" s="103">
        <v>38</v>
      </c>
      <c r="I50" s="95">
        <v>301</v>
      </c>
      <c r="J50" s="93">
        <v>200</v>
      </c>
      <c r="K50" s="93">
        <v>103</v>
      </c>
      <c r="L50" s="84">
        <f>SUM(D50:K50)</f>
        <v>5806</v>
      </c>
    </row>
    <row r="51" spans="1:12" ht="15" thickBot="1" x14ac:dyDescent="0.45">
      <c r="A51" s="294"/>
      <c r="B51" s="282"/>
      <c r="C51" s="27" t="s">
        <v>4</v>
      </c>
      <c r="D51" s="52">
        <v>0.72099999999999997</v>
      </c>
      <c r="E51" s="53">
        <v>0.78300000000000003</v>
      </c>
      <c r="F51" s="58">
        <v>0.68</v>
      </c>
      <c r="G51" s="54">
        <v>0.81200000000000006</v>
      </c>
      <c r="H51" s="104">
        <v>0.59299999999999997</v>
      </c>
      <c r="I51" s="55">
        <v>0.82699999999999996</v>
      </c>
      <c r="J51" s="97">
        <f>J50/J49</f>
        <v>0.69444444444444442</v>
      </c>
      <c r="K51" s="97">
        <f t="shared" ref="K51" si="12">K50/K49</f>
        <v>0.60588235294117643</v>
      </c>
      <c r="L51" s="83">
        <f>L50/L49</f>
        <v>0.74321556579621095</v>
      </c>
    </row>
    <row r="52" spans="1:12" x14ac:dyDescent="0.4">
      <c r="A52" s="294"/>
      <c r="B52" s="280" t="s">
        <v>25</v>
      </c>
      <c r="C52" s="23" t="s">
        <v>5</v>
      </c>
      <c r="D52" s="10">
        <v>2865</v>
      </c>
      <c r="E52" s="29">
        <v>1352</v>
      </c>
      <c r="F52" s="30">
        <v>1223</v>
      </c>
      <c r="G52" s="29">
        <v>1393</v>
      </c>
      <c r="H52" s="30">
        <v>94</v>
      </c>
      <c r="I52" s="29">
        <v>417</v>
      </c>
      <c r="J52" s="37">
        <v>314</v>
      </c>
      <c r="K52" s="37">
        <v>139</v>
      </c>
      <c r="L52" s="82">
        <f>SUM(D52:K52)</f>
        <v>7797</v>
      </c>
    </row>
    <row r="53" spans="1:12" x14ac:dyDescent="0.4">
      <c r="A53" s="294"/>
      <c r="B53" s="281"/>
      <c r="C53" s="25" t="s">
        <v>0</v>
      </c>
      <c r="D53" s="11">
        <v>2038</v>
      </c>
      <c r="E53" s="31">
        <v>1070</v>
      </c>
      <c r="F53" s="32">
        <v>849</v>
      </c>
      <c r="G53" s="31">
        <v>1140</v>
      </c>
      <c r="H53" s="32">
        <v>49</v>
      </c>
      <c r="I53" s="95">
        <v>376</v>
      </c>
      <c r="J53" s="93">
        <v>205</v>
      </c>
      <c r="K53" s="93">
        <v>74</v>
      </c>
      <c r="L53" s="84">
        <f>SUM(D53:K53)</f>
        <v>5801</v>
      </c>
    </row>
    <row r="54" spans="1:12" ht="15" thickBot="1" x14ac:dyDescent="0.45">
      <c r="A54" s="294"/>
      <c r="B54" s="282"/>
      <c r="C54" s="27" t="s">
        <v>4</v>
      </c>
      <c r="D54" s="12">
        <v>0.71099999999999997</v>
      </c>
      <c r="E54" s="35">
        <v>0.79100000000000004</v>
      </c>
      <c r="F54" s="34">
        <v>0.69399999999999995</v>
      </c>
      <c r="G54" s="28">
        <v>0.81799999999999995</v>
      </c>
      <c r="H54" s="34">
        <v>0.52100000000000002</v>
      </c>
      <c r="I54" s="35">
        <v>0.90200000000000002</v>
      </c>
      <c r="J54" s="59">
        <f>J53/J52</f>
        <v>0.65286624203821653</v>
      </c>
      <c r="K54" s="59">
        <f t="shared" ref="K54" si="13">K53/K52</f>
        <v>0.53237410071942448</v>
      </c>
      <c r="L54" s="83">
        <f>L53/L52</f>
        <v>0.74400410414261897</v>
      </c>
    </row>
    <row r="55" spans="1:12" x14ac:dyDescent="0.4">
      <c r="A55" s="294"/>
      <c r="B55" s="280" t="s">
        <v>26</v>
      </c>
      <c r="C55" s="36" t="s">
        <v>5</v>
      </c>
      <c r="D55" s="13">
        <v>2398</v>
      </c>
      <c r="E55" s="69">
        <v>1352</v>
      </c>
      <c r="F55" s="29">
        <v>1068</v>
      </c>
      <c r="G55" s="29">
        <v>1257</v>
      </c>
      <c r="H55" s="102">
        <v>76</v>
      </c>
      <c r="I55" s="29">
        <v>493</v>
      </c>
      <c r="J55" s="37">
        <v>376</v>
      </c>
      <c r="K55" s="37">
        <v>167</v>
      </c>
      <c r="L55" s="82">
        <f>SUM(D55:K55)</f>
        <v>7187</v>
      </c>
    </row>
    <row r="56" spans="1:12" x14ac:dyDescent="0.4">
      <c r="A56" s="294"/>
      <c r="B56" s="281"/>
      <c r="C56" s="25" t="s">
        <v>0</v>
      </c>
      <c r="D56" s="11">
        <v>1555</v>
      </c>
      <c r="E56" s="31">
        <v>1070</v>
      </c>
      <c r="F56" s="31">
        <v>722</v>
      </c>
      <c r="G56" s="31">
        <v>1031</v>
      </c>
      <c r="H56" s="103">
        <v>40</v>
      </c>
      <c r="I56" s="95">
        <v>281</v>
      </c>
      <c r="J56" s="93">
        <v>228</v>
      </c>
      <c r="K56" s="93">
        <v>99</v>
      </c>
      <c r="L56" s="84">
        <f>SUM(D56:K56)</f>
        <v>5026</v>
      </c>
    </row>
    <row r="57" spans="1:12" ht="15" thickBot="1" x14ac:dyDescent="0.45">
      <c r="A57" s="295"/>
      <c r="B57" s="282"/>
      <c r="C57" s="72" t="s">
        <v>4</v>
      </c>
      <c r="D57" s="14">
        <v>0.64800000000000002</v>
      </c>
      <c r="E57" s="35">
        <v>0.79100000000000004</v>
      </c>
      <c r="F57" s="35">
        <v>0.67600000000000005</v>
      </c>
      <c r="G57" s="28">
        <v>0.82</v>
      </c>
      <c r="H57" s="117">
        <v>0.52600000000000002</v>
      </c>
      <c r="I57" s="35">
        <v>0.56999999999999995</v>
      </c>
      <c r="J57" s="59">
        <f>J56/J55</f>
        <v>0.6063829787234043</v>
      </c>
      <c r="K57" s="59">
        <f t="shared" ref="K57" si="14">K56/K55</f>
        <v>0.59281437125748504</v>
      </c>
      <c r="L57" s="83">
        <f>L56/L55</f>
        <v>0.69931821344093503</v>
      </c>
    </row>
    <row r="58" spans="1:12" x14ac:dyDescent="0.4">
      <c r="A58" s="287" t="s">
        <v>38</v>
      </c>
      <c r="B58" s="288"/>
      <c r="C58" s="18" t="s">
        <v>5</v>
      </c>
      <c r="D58" s="19">
        <f>D43+D46+D49+D52+D55</f>
        <v>12113</v>
      </c>
      <c r="E58" s="19">
        <f t="shared" ref="E58:H58" si="15">E43+E46+E49+E52+E55</f>
        <v>5472</v>
      </c>
      <c r="F58" s="19">
        <f t="shared" si="15"/>
        <v>5651</v>
      </c>
      <c r="G58" s="19">
        <f t="shared" si="15"/>
        <v>6524</v>
      </c>
      <c r="H58" s="108">
        <f t="shared" si="15"/>
        <v>396</v>
      </c>
      <c r="I58" s="130">
        <f>I43+I46+I49+I52+I55</f>
        <v>1710</v>
      </c>
      <c r="J58" s="114">
        <v>1267</v>
      </c>
      <c r="K58" s="114">
        <v>627</v>
      </c>
      <c r="L58" s="19">
        <f>SUM(D58:K58)</f>
        <v>33760</v>
      </c>
    </row>
    <row r="59" spans="1:12" x14ac:dyDescent="0.4">
      <c r="A59" s="287"/>
      <c r="B59" s="288"/>
      <c r="C59" s="20" t="s">
        <v>0</v>
      </c>
      <c r="D59" s="21">
        <f>D44+D47+D50+D53+D56</f>
        <v>8475</v>
      </c>
      <c r="E59" s="21">
        <f t="shared" ref="E59:H59" si="16">E44+E47+E50+E53+E56</f>
        <v>4281</v>
      </c>
      <c r="F59" s="21">
        <f t="shared" si="16"/>
        <v>3805</v>
      </c>
      <c r="G59" s="21">
        <f t="shared" si="16"/>
        <v>5203</v>
      </c>
      <c r="H59" s="109">
        <f t="shared" si="16"/>
        <v>207</v>
      </c>
      <c r="I59" s="133">
        <f>I44+I47+I50+I53+I56</f>
        <v>1318</v>
      </c>
      <c r="J59" s="115">
        <v>892</v>
      </c>
      <c r="K59" s="115">
        <v>373</v>
      </c>
      <c r="L59" s="21">
        <f>SUM(D59:K59)</f>
        <v>24554</v>
      </c>
    </row>
    <row r="60" spans="1:12" ht="15" thickBot="1" x14ac:dyDescent="0.45">
      <c r="A60" s="289"/>
      <c r="B60" s="290"/>
      <c r="C60" s="22" t="s">
        <v>4</v>
      </c>
      <c r="D60" s="86">
        <f>D59/D58</f>
        <v>0.69966152068026088</v>
      </c>
      <c r="E60" s="86">
        <f t="shared" ref="E60:H60" si="17">E59/E58</f>
        <v>0.78234649122807021</v>
      </c>
      <c r="F60" s="86">
        <f t="shared" si="17"/>
        <v>0.67333215360113252</v>
      </c>
      <c r="G60" s="86">
        <f t="shared" si="17"/>
        <v>0.7975168608215818</v>
      </c>
      <c r="H60" s="110">
        <f t="shared" si="17"/>
        <v>0.52272727272727271</v>
      </c>
      <c r="I60" s="137">
        <f>I59/I58</f>
        <v>0.77076023391812865</v>
      </c>
      <c r="J60" s="116">
        <f>J59/J58</f>
        <v>0.70402525651144432</v>
      </c>
      <c r="K60" s="116">
        <v>0.59</v>
      </c>
      <c r="L60" s="86">
        <f>L59/L58</f>
        <v>0.72731042654028433</v>
      </c>
    </row>
    <row r="61" spans="1:12" ht="15" thickBot="1" x14ac:dyDescent="0.45">
      <c r="I61" s="145"/>
    </row>
    <row r="62" spans="1:12" ht="37.200000000000003" customHeight="1" thickBot="1" x14ac:dyDescent="0.45">
      <c r="A62" s="291" t="s">
        <v>9</v>
      </c>
      <c r="B62" s="292"/>
      <c r="C62" s="126" t="s">
        <v>10</v>
      </c>
      <c r="D62" s="2" t="s">
        <v>41</v>
      </c>
      <c r="E62" s="2" t="s">
        <v>7</v>
      </c>
      <c r="F62" s="127" t="s">
        <v>8</v>
      </c>
      <c r="G62" s="128" t="s">
        <v>35</v>
      </c>
      <c r="H62" s="127" t="s">
        <v>6</v>
      </c>
      <c r="I62" s="128" t="s">
        <v>32</v>
      </c>
      <c r="J62" s="127" t="s">
        <v>29</v>
      </c>
      <c r="K62" s="128" t="s">
        <v>63</v>
      </c>
      <c r="L62" s="128" t="s">
        <v>1</v>
      </c>
    </row>
    <row r="63" spans="1:12" x14ac:dyDescent="0.4">
      <c r="A63" s="308" t="s">
        <v>40</v>
      </c>
      <c r="B63" s="280" t="s">
        <v>27</v>
      </c>
      <c r="C63" s="23" t="s">
        <v>3</v>
      </c>
      <c r="D63" s="60">
        <v>2751</v>
      </c>
      <c r="E63" s="60">
        <v>1350</v>
      </c>
      <c r="F63" s="60">
        <v>1280</v>
      </c>
      <c r="G63" s="60">
        <v>1367</v>
      </c>
      <c r="H63" s="60">
        <v>71</v>
      </c>
      <c r="I63" s="62">
        <v>314</v>
      </c>
      <c r="J63" s="118">
        <v>204</v>
      </c>
      <c r="K63" s="62">
        <v>160</v>
      </c>
      <c r="L63" s="80">
        <f>SUM(D63:K63)</f>
        <v>7497</v>
      </c>
    </row>
    <row r="64" spans="1:12" x14ac:dyDescent="0.4">
      <c r="A64" s="294"/>
      <c r="B64" s="281"/>
      <c r="C64" s="25" t="s">
        <v>0</v>
      </c>
      <c r="D64" s="63">
        <v>1953</v>
      </c>
      <c r="E64" s="63">
        <v>1075</v>
      </c>
      <c r="F64" s="63">
        <v>852</v>
      </c>
      <c r="G64" s="63">
        <v>1111</v>
      </c>
      <c r="H64" s="63">
        <v>44</v>
      </c>
      <c r="I64" s="119">
        <v>271</v>
      </c>
      <c r="J64" s="120">
        <v>143</v>
      </c>
      <c r="K64" s="119">
        <v>102</v>
      </c>
      <c r="L64" s="85">
        <f>SUM(D64:K64)</f>
        <v>5551</v>
      </c>
    </row>
    <row r="65" spans="1:12" ht="15" thickBot="1" x14ac:dyDescent="0.45">
      <c r="A65" s="294"/>
      <c r="B65" s="282"/>
      <c r="C65" s="27" t="s">
        <v>4</v>
      </c>
      <c r="D65" s="66">
        <v>0.71</v>
      </c>
      <c r="E65" s="66">
        <v>0.79600000000000004</v>
      </c>
      <c r="F65" s="66">
        <f>F64/F63</f>
        <v>0.66562500000000002</v>
      </c>
      <c r="G65" s="66">
        <v>0.81299999999999994</v>
      </c>
      <c r="H65" s="66">
        <v>0.61899999999999999</v>
      </c>
      <c r="I65" s="68">
        <v>0.86299999999999999</v>
      </c>
      <c r="J65" s="121">
        <f>J64/J63</f>
        <v>0.7009803921568627</v>
      </c>
      <c r="K65" s="68">
        <f t="shared" ref="K65" si="18">K64/K63</f>
        <v>0.63749999999999996</v>
      </c>
      <c r="L65" s="81">
        <f>L64/L63</f>
        <v>0.74042950513538752</v>
      </c>
    </row>
    <row r="66" spans="1:12" x14ac:dyDescent="0.4">
      <c r="A66" s="294"/>
      <c r="B66" s="283" t="s">
        <v>30</v>
      </c>
      <c r="C66" s="146" t="s">
        <v>3</v>
      </c>
      <c r="D66" s="13">
        <v>2607</v>
      </c>
      <c r="E66" s="41">
        <v>1338</v>
      </c>
      <c r="F66" s="41">
        <v>1269</v>
      </c>
      <c r="G66" s="42">
        <v>1408</v>
      </c>
      <c r="H66" s="100">
        <v>71</v>
      </c>
      <c r="I66" s="69">
        <v>471</v>
      </c>
      <c r="J66" s="170">
        <v>274</v>
      </c>
      <c r="K66" s="69">
        <v>144</v>
      </c>
      <c r="L66" s="82">
        <f>SUM(D66:K66)</f>
        <v>7582</v>
      </c>
    </row>
    <row r="67" spans="1:12" x14ac:dyDescent="0.4">
      <c r="A67" s="294"/>
      <c r="B67" s="281"/>
      <c r="C67" s="147" t="s">
        <v>0</v>
      </c>
      <c r="D67" s="11">
        <v>1803</v>
      </c>
      <c r="E67" s="31">
        <v>1064</v>
      </c>
      <c r="F67" s="31">
        <v>808</v>
      </c>
      <c r="G67" s="26">
        <v>1116</v>
      </c>
      <c r="H67" s="32">
        <v>48</v>
      </c>
      <c r="I67" s="95">
        <v>287</v>
      </c>
      <c r="J67" s="179">
        <v>184</v>
      </c>
      <c r="K67" s="95">
        <v>97</v>
      </c>
      <c r="L67" s="84">
        <f>SUM(D67:K67)</f>
        <v>5407</v>
      </c>
    </row>
    <row r="68" spans="1:12" ht="15" thickBot="1" x14ac:dyDescent="0.45">
      <c r="A68" s="294"/>
      <c r="B68" s="281"/>
      <c r="C68" s="148" t="s">
        <v>4</v>
      </c>
      <c r="D68" s="150">
        <v>0.69199999999999995</v>
      </c>
      <c r="E68" s="151">
        <v>0.79500000000000004</v>
      </c>
      <c r="F68" s="151">
        <v>0.63600000000000001</v>
      </c>
      <c r="G68" s="152">
        <v>0.79300000000000004</v>
      </c>
      <c r="H68" s="101">
        <v>0.67600000000000005</v>
      </c>
      <c r="I68" s="149">
        <v>0.60899999999999999</v>
      </c>
      <c r="J68" s="101">
        <f>J67/J66</f>
        <v>0.67153284671532842</v>
      </c>
      <c r="K68" s="151">
        <f t="shared" ref="K68" si="19">K67/K66</f>
        <v>0.67361111111111116</v>
      </c>
      <c r="L68" s="154">
        <f>L67/L66</f>
        <v>0.7131363756264838</v>
      </c>
    </row>
    <row r="69" spans="1:12" x14ac:dyDescent="0.4">
      <c r="A69" s="294"/>
      <c r="B69" s="280" t="s">
        <v>33</v>
      </c>
      <c r="C69" s="146" t="s">
        <v>3</v>
      </c>
      <c r="D69" s="48">
        <v>2457</v>
      </c>
      <c r="E69" s="49">
        <v>1339</v>
      </c>
      <c r="F69" s="50">
        <v>1265</v>
      </c>
      <c r="G69" s="49">
        <v>1657</v>
      </c>
      <c r="H69" s="29">
        <v>78</v>
      </c>
      <c r="I69" s="29">
        <v>467</v>
      </c>
      <c r="J69" s="102">
        <v>274</v>
      </c>
      <c r="K69" s="29">
        <v>177</v>
      </c>
      <c r="L69" s="82">
        <f>SUM(D69:K69)</f>
        <v>7714</v>
      </c>
    </row>
    <row r="70" spans="1:12" x14ac:dyDescent="0.4">
      <c r="A70" s="294"/>
      <c r="B70" s="281"/>
      <c r="C70" s="147" t="s">
        <v>0</v>
      </c>
      <c r="D70" s="26">
        <v>1639</v>
      </c>
      <c r="E70" s="32">
        <v>1009</v>
      </c>
      <c r="F70" s="51">
        <v>767</v>
      </c>
      <c r="G70" s="32">
        <v>1267</v>
      </c>
      <c r="H70" s="31">
        <v>44</v>
      </c>
      <c r="I70" s="95">
        <v>270</v>
      </c>
      <c r="J70" s="180">
        <v>184</v>
      </c>
      <c r="K70" s="95">
        <v>129</v>
      </c>
      <c r="L70" s="84">
        <f>SUM(D70:K70)</f>
        <v>5309</v>
      </c>
    </row>
    <row r="71" spans="1:12" ht="15" thickBot="1" x14ac:dyDescent="0.45">
      <c r="A71" s="294"/>
      <c r="B71" s="282"/>
      <c r="C71" s="148" t="s">
        <v>4</v>
      </c>
      <c r="D71" s="52">
        <v>0.66700000000000004</v>
      </c>
      <c r="E71" s="53">
        <v>0.754</v>
      </c>
      <c r="F71" s="58">
        <v>0.60599999999999998</v>
      </c>
      <c r="G71" s="54">
        <v>0.76500000000000001</v>
      </c>
      <c r="H71" s="55">
        <v>0.56399999999999995</v>
      </c>
      <c r="I71" s="55">
        <v>0.57799999999999996</v>
      </c>
      <c r="J71" s="104">
        <v>0.67153284671532842</v>
      </c>
      <c r="K71" s="55">
        <f t="shared" ref="K71" si="20">K70/K69</f>
        <v>0.72881355932203384</v>
      </c>
      <c r="L71" s="154">
        <f>L70/L69</f>
        <v>0.68822919367383972</v>
      </c>
    </row>
    <row r="72" spans="1:12" x14ac:dyDescent="0.4">
      <c r="A72" s="294"/>
      <c r="B72" s="283" t="s">
        <v>34</v>
      </c>
      <c r="C72" s="146" t="s">
        <v>3</v>
      </c>
      <c r="D72" s="10">
        <v>2327</v>
      </c>
      <c r="E72" s="29">
        <v>1202</v>
      </c>
      <c r="F72" s="30">
        <v>1271</v>
      </c>
      <c r="G72" s="29">
        <v>1347</v>
      </c>
      <c r="H72" s="37">
        <v>88</v>
      </c>
      <c r="I72" s="37">
        <v>512</v>
      </c>
      <c r="J72" s="30">
        <v>293</v>
      </c>
      <c r="K72" s="29">
        <v>156</v>
      </c>
      <c r="L72" s="82">
        <f>SUM(D72:K72)</f>
        <v>7196</v>
      </c>
    </row>
    <row r="73" spans="1:12" x14ac:dyDescent="0.4">
      <c r="A73" s="294"/>
      <c r="B73" s="281"/>
      <c r="C73" s="147" t="s">
        <v>0</v>
      </c>
      <c r="D73" s="11">
        <v>1473</v>
      </c>
      <c r="E73" s="31">
        <v>721</v>
      </c>
      <c r="F73" s="32">
        <v>789</v>
      </c>
      <c r="G73" s="31">
        <v>1044</v>
      </c>
      <c r="H73" s="38">
        <v>48</v>
      </c>
      <c r="I73" s="93">
        <v>305</v>
      </c>
      <c r="J73" s="179">
        <v>232</v>
      </c>
      <c r="K73" s="95">
        <v>102</v>
      </c>
      <c r="L73" s="84">
        <f>SUM(D73:K73)</f>
        <v>4714</v>
      </c>
    </row>
    <row r="74" spans="1:12" ht="15" thickBot="1" x14ac:dyDescent="0.45">
      <c r="A74" s="295"/>
      <c r="B74" s="282"/>
      <c r="C74" s="148" t="s">
        <v>4</v>
      </c>
      <c r="D74" s="12">
        <v>0.63300000000000001</v>
      </c>
      <c r="E74" s="149">
        <v>0.6</v>
      </c>
      <c r="F74" s="34">
        <v>0.62</v>
      </c>
      <c r="G74" s="28">
        <v>0.77500000000000002</v>
      </c>
      <c r="H74" s="59">
        <v>0.53600000000000003</v>
      </c>
      <c r="I74" s="59">
        <v>0.59599999999999997</v>
      </c>
      <c r="J74" s="34">
        <v>0.79</v>
      </c>
      <c r="K74" s="149">
        <f t="shared" ref="K74" si="21">K73/K72</f>
        <v>0.65384615384615385</v>
      </c>
      <c r="L74" s="154">
        <f>L73/L72</f>
        <v>0.65508615897720957</v>
      </c>
    </row>
    <row r="75" spans="1:12" x14ac:dyDescent="0.4">
      <c r="A75" s="287" t="s">
        <v>38</v>
      </c>
      <c r="B75" s="288"/>
      <c r="C75" s="122" t="s">
        <v>5</v>
      </c>
      <c r="D75" s="123">
        <f>D63+D66+D69+D72</f>
        <v>10142</v>
      </c>
      <c r="E75" s="123">
        <f t="shared" ref="E75:H75" si="22">E63+E66+E69+E72</f>
        <v>5229</v>
      </c>
      <c r="F75" s="123">
        <f t="shared" si="22"/>
        <v>5085</v>
      </c>
      <c r="G75" s="123">
        <f t="shared" si="22"/>
        <v>5779</v>
      </c>
      <c r="H75" s="123">
        <f t="shared" si="22"/>
        <v>308</v>
      </c>
      <c r="I75" s="123">
        <f t="shared" ref="I75:J75" si="23">I63+I66+I69+I72</f>
        <v>1764</v>
      </c>
      <c r="J75" s="181">
        <f t="shared" si="23"/>
        <v>1045</v>
      </c>
      <c r="K75" s="123">
        <v>637</v>
      </c>
      <c r="L75" s="123">
        <f>SUM(D75:K75)</f>
        <v>29989</v>
      </c>
    </row>
    <row r="76" spans="1:12" x14ac:dyDescent="0.4">
      <c r="A76" s="287"/>
      <c r="B76" s="288"/>
      <c r="C76" s="20" t="s">
        <v>0</v>
      </c>
      <c r="D76" s="21">
        <f>D64+D67+D70+D73</f>
        <v>6868</v>
      </c>
      <c r="E76" s="21">
        <f t="shared" ref="E76:H76" si="24">E64+E67+E70+E73</f>
        <v>3869</v>
      </c>
      <c r="F76" s="21">
        <f t="shared" si="24"/>
        <v>3216</v>
      </c>
      <c r="G76" s="21">
        <f t="shared" si="24"/>
        <v>4538</v>
      </c>
      <c r="H76" s="21">
        <f t="shared" si="24"/>
        <v>184</v>
      </c>
      <c r="I76" s="21">
        <f t="shared" ref="I76:J76" si="25">I64+I67+I70+I73</f>
        <v>1133</v>
      </c>
      <c r="J76" s="109">
        <f t="shared" si="25"/>
        <v>743</v>
      </c>
      <c r="K76" s="21">
        <v>430</v>
      </c>
      <c r="L76" s="21">
        <f>SUM(D76:K76)</f>
        <v>20981</v>
      </c>
    </row>
    <row r="77" spans="1:12" ht="15" thickBot="1" x14ac:dyDescent="0.45">
      <c r="A77" s="289"/>
      <c r="B77" s="290"/>
      <c r="C77" s="22" t="s">
        <v>4</v>
      </c>
      <c r="D77" s="86">
        <f>D76/D75</f>
        <v>0.67718398737921515</v>
      </c>
      <c r="E77" s="86">
        <f t="shared" ref="E77:H77" si="26">E76/E75</f>
        <v>0.73991202906865561</v>
      </c>
      <c r="F77" s="86">
        <f t="shared" si="26"/>
        <v>0.63244837758112094</v>
      </c>
      <c r="G77" s="86">
        <f t="shared" si="26"/>
        <v>0.78525696487281538</v>
      </c>
      <c r="H77" s="86">
        <f t="shared" si="26"/>
        <v>0.59740259740259738</v>
      </c>
      <c r="I77" s="86">
        <f t="shared" ref="I77:J77" si="27">I76/I75</f>
        <v>0.64229024943310653</v>
      </c>
      <c r="J77" s="110">
        <f t="shared" si="27"/>
        <v>0.7110047846889952</v>
      </c>
      <c r="K77" s="86">
        <v>0.68</v>
      </c>
      <c r="L77" s="86">
        <f t="shared" ref="L77" si="28">L76/L75</f>
        <v>0.69962319517156291</v>
      </c>
    </row>
    <row r="78" spans="1:12" ht="15" thickBot="1" x14ac:dyDescent="0.45"/>
    <row r="79" spans="1:12" ht="25.8" thickBot="1" x14ac:dyDescent="0.45">
      <c r="A79" s="291" t="s">
        <v>9</v>
      </c>
      <c r="B79" s="292"/>
      <c r="C79" s="126" t="s">
        <v>10</v>
      </c>
      <c r="D79" s="2" t="s">
        <v>2</v>
      </c>
      <c r="E79" s="155" t="s">
        <v>7</v>
      </c>
      <c r="F79" s="127" t="s">
        <v>8</v>
      </c>
      <c r="G79" s="128" t="s">
        <v>35</v>
      </c>
      <c r="H79" s="127" t="s">
        <v>6</v>
      </c>
      <c r="I79" s="128" t="s">
        <v>28</v>
      </c>
      <c r="J79" s="127" t="s">
        <v>29</v>
      </c>
      <c r="K79" s="128" t="s">
        <v>63</v>
      </c>
      <c r="L79" s="128" t="s">
        <v>1</v>
      </c>
    </row>
    <row r="80" spans="1:12" x14ac:dyDescent="0.4">
      <c r="A80" s="293" t="s">
        <v>44</v>
      </c>
      <c r="B80" s="280" t="s">
        <v>45</v>
      </c>
      <c r="C80" s="146" t="s">
        <v>3</v>
      </c>
      <c r="D80" s="60">
        <v>2090</v>
      </c>
      <c r="E80" s="29">
        <v>1342</v>
      </c>
      <c r="F80" s="61">
        <v>1236</v>
      </c>
      <c r="G80" s="62">
        <v>1135</v>
      </c>
      <c r="H80" s="30">
        <v>82</v>
      </c>
      <c r="I80" s="29">
        <v>268</v>
      </c>
      <c r="J80" s="30">
        <v>86</v>
      </c>
      <c r="K80" s="29">
        <v>51</v>
      </c>
      <c r="L80" s="80">
        <f>SUM(D80:K80)</f>
        <v>6290</v>
      </c>
    </row>
    <row r="81" spans="1:12" x14ac:dyDescent="0.4">
      <c r="A81" s="294"/>
      <c r="B81" s="281"/>
      <c r="C81" s="147" t="s">
        <v>0</v>
      </c>
      <c r="D81" s="63">
        <v>1377</v>
      </c>
      <c r="E81" s="92">
        <v>841</v>
      </c>
      <c r="F81" s="64">
        <v>795</v>
      </c>
      <c r="G81" s="65">
        <v>919</v>
      </c>
      <c r="H81" s="32">
        <v>44</v>
      </c>
      <c r="I81" s="95">
        <v>125</v>
      </c>
      <c r="J81" s="179">
        <v>68</v>
      </c>
      <c r="K81" s="95">
        <v>37</v>
      </c>
      <c r="L81" s="85">
        <f>SUM(D81:K81)</f>
        <v>4206</v>
      </c>
    </row>
    <row r="82" spans="1:12" ht="15" thickBot="1" x14ac:dyDescent="0.45">
      <c r="A82" s="294"/>
      <c r="B82" s="282"/>
      <c r="C82" s="148" t="s">
        <v>4</v>
      </c>
      <c r="D82" s="66">
        <v>0.65900000000000003</v>
      </c>
      <c r="E82" s="156">
        <v>0.627</v>
      </c>
      <c r="F82" s="67">
        <v>0.64300000000000002</v>
      </c>
      <c r="G82" s="68">
        <v>0.81</v>
      </c>
      <c r="H82" s="34">
        <v>0.53600000000000003</v>
      </c>
      <c r="I82" s="149">
        <v>0.46600000000000003</v>
      </c>
      <c r="J82" s="34">
        <f>J81/J80</f>
        <v>0.79069767441860461</v>
      </c>
      <c r="K82" s="149">
        <f t="shared" ref="K82" si="29">K81/K80</f>
        <v>0.72549019607843135</v>
      </c>
      <c r="L82" s="81">
        <f>L81/L80</f>
        <v>0.66868044515103342</v>
      </c>
    </row>
    <row r="83" spans="1:12" x14ac:dyDescent="0.4">
      <c r="A83" s="294"/>
      <c r="B83" s="283" t="s">
        <v>46</v>
      </c>
      <c r="C83" s="36" t="s">
        <v>3</v>
      </c>
      <c r="D83" s="13">
        <v>2437</v>
      </c>
      <c r="E83" s="70"/>
      <c r="F83" s="41">
        <v>1227</v>
      </c>
      <c r="G83" s="42">
        <v>1189</v>
      </c>
      <c r="H83" s="100">
        <v>73</v>
      </c>
      <c r="I83" s="69">
        <v>268</v>
      </c>
      <c r="J83" s="170">
        <v>254</v>
      </c>
      <c r="K83" s="69">
        <v>126</v>
      </c>
      <c r="L83" s="82">
        <f>SUM(D83:K83)</f>
        <v>5574</v>
      </c>
    </row>
    <row r="84" spans="1:12" x14ac:dyDescent="0.4">
      <c r="A84" s="294"/>
      <c r="B84" s="281"/>
      <c r="C84" s="147" t="s">
        <v>0</v>
      </c>
      <c r="D84" s="11">
        <v>1704</v>
      </c>
      <c r="E84" s="71"/>
      <c r="F84" s="31">
        <v>755</v>
      </c>
      <c r="G84" s="26">
        <v>1013</v>
      </c>
      <c r="H84" s="32">
        <v>37</v>
      </c>
      <c r="I84" s="95">
        <v>125</v>
      </c>
      <c r="J84" s="179">
        <v>172</v>
      </c>
      <c r="K84" s="95">
        <v>79</v>
      </c>
      <c r="L84" s="84">
        <f>SUM(D84:K84)</f>
        <v>3885</v>
      </c>
    </row>
    <row r="85" spans="1:12" ht="15" thickBot="1" x14ac:dyDescent="0.45">
      <c r="A85" s="294"/>
      <c r="B85" s="281"/>
      <c r="C85" s="33" t="s">
        <v>4</v>
      </c>
      <c r="D85" s="150">
        <v>0.69899999999999995</v>
      </c>
      <c r="E85" s="73"/>
      <c r="F85" s="151">
        <v>0.61499999999999999</v>
      </c>
      <c r="G85" s="152">
        <v>0.85199999999999998</v>
      </c>
      <c r="H85" s="101">
        <v>0.52100000000000002</v>
      </c>
      <c r="I85" s="151">
        <v>0.46600000000000003</v>
      </c>
      <c r="J85" s="101">
        <f>J84/J83</f>
        <v>0.67716535433070868</v>
      </c>
      <c r="K85" s="151">
        <f t="shared" ref="K85" si="30">K84/K83</f>
        <v>0.62698412698412698</v>
      </c>
      <c r="L85" s="154">
        <f>L84/L83</f>
        <v>0.69698600645855757</v>
      </c>
    </row>
    <row r="86" spans="1:12" x14ac:dyDescent="0.4">
      <c r="A86" s="294"/>
      <c r="B86" s="280" t="s">
        <v>47</v>
      </c>
      <c r="C86" s="146" t="s">
        <v>5</v>
      </c>
      <c r="D86" s="48">
        <v>2774</v>
      </c>
      <c r="E86" s="49">
        <v>1218</v>
      </c>
      <c r="F86" s="50">
        <v>1289</v>
      </c>
      <c r="G86" s="49">
        <v>1399</v>
      </c>
      <c r="H86" s="102">
        <v>78</v>
      </c>
      <c r="I86" s="29">
        <v>490</v>
      </c>
      <c r="J86" s="30">
        <v>243</v>
      </c>
      <c r="K86" s="29">
        <v>106</v>
      </c>
      <c r="L86" s="82">
        <f>SUM(D86:K86)</f>
        <v>7597</v>
      </c>
    </row>
    <row r="87" spans="1:12" ht="25.2" customHeight="1" x14ac:dyDescent="0.4">
      <c r="A87" s="294"/>
      <c r="B87" s="281"/>
      <c r="C87" s="147" t="s">
        <v>0</v>
      </c>
      <c r="D87" s="26">
        <v>1784</v>
      </c>
      <c r="E87" s="32">
        <v>873</v>
      </c>
      <c r="F87" s="51">
        <v>840</v>
      </c>
      <c r="G87" s="32">
        <v>1154</v>
      </c>
      <c r="H87" s="103">
        <v>42</v>
      </c>
      <c r="I87" s="95">
        <v>291</v>
      </c>
      <c r="J87" s="179">
        <v>181</v>
      </c>
      <c r="K87" s="95">
        <v>74</v>
      </c>
      <c r="L87" s="84">
        <f>SUM(D87:K87)</f>
        <v>5239</v>
      </c>
    </row>
    <row r="88" spans="1:12" ht="16.2" customHeight="1" thickBot="1" x14ac:dyDescent="0.45">
      <c r="A88" s="294"/>
      <c r="B88" s="282"/>
      <c r="C88" s="148" t="s">
        <v>4</v>
      </c>
      <c r="D88" s="52">
        <v>0.64300000000000002</v>
      </c>
      <c r="E88" s="53">
        <v>0.71699999999999997</v>
      </c>
      <c r="F88" s="58">
        <v>0.65100000000000002</v>
      </c>
      <c r="G88" s="54">
        <v>0.82499999999999996</v>
      </c>
      <c r="H88" s="104">
        <v>0.53800000000000003</v>
      </c>
      <c r="I88" s="55">
        <v>0.59399999999999997</v>
      </c>
      <c r="J88" s="182">
        <v>0.74</v>
      </c>
      <c r="K88" s="55">
        <f t="shared" ref="K88" si="31">K87/K86</f>
        <v>0.69811320754716977</v>
      </c>
      <c r="L88" s="154">
        <f>L87/L86</f>
        <v>0.68961432144267476</v>
      </c>
    </row>
    <row r="89" spans="1:12" ht="16.2" customHeight="1" x14ac:dyDescent="0.4">
      <c r="A89" s="294"/>
      <c r="B89" s="280" t="s">
        <v>48</v>
      </c>
      <c r="C89" s="146" t="s">
        <v>5</v>
      </c>
      <c r="D89" s="10">
        <v>2351</v>
      </c>
      <c r="E89" s="29">
        <v>1202</v>
      </c>
      <c r="F89" s="30">
        <v>1100</v>
      </c>
      <c r="G89" s="29">
        <v>1276</v>
      </c>
      <c r="H89" s="30">
        <v>75</v>
      </c>
      <c r="I89" s="29">
        <v>517</v>
      </c>
      <c r="J89" s="30">
        <v>259</v>
      </c>
      <c r="K89" s="29">
        <v>141</v>
      </c>
      <c r="L89" s="82">
        <f>SUM(D89:K89)</f>
        <v>6921</v>
      </c>
    </row>
    <row r="90" spans="1:12" x14ac:dyDescent="0.4">
      <c r="A90" s="294"/>
      <c r="B90" s="281"/>
      <c r="C90" s="147" t="s">
        <v>0</v>
      </c>
      <c r="D90" s="11">
        <v>1481</v>
      </c>
      <c r="E90" s="31">
        <v>721</v>
      </c>
      <c r="F90" s="32">
        <v>729</v>
      </c>
      <c r="G90" s="31">
        <v>1047</v>
      </c>
      <c r="H90" s="32">
        <v>44</v>
      </c>
      <c r="I90" s="95">
        <v>309</v>
      </c>
      <c r="J90" s="179">
        <v>185</v>
      </c>
      <c r="K90" s="95">
        <v>107</v>
      </c>
      <c r="L90" s="84">
        <f>SUM(D90:K90)</f>
        <v>4623</v>
      </c>
    </row>
    <row r="91" spans="1:12" ht="15" thickBot="1" x14ac:dyDescent="0.45">
      <c r="A91" s="294"/>
      <c r="B91" s="282"/>
      <c r="C91" s="148" t="s">
        <v>4</v>
      </c>
      <c r="D91" s="12">
        <v>0.63</v>
      </c>
      <c r="E91" s="149">
        <v>0.6</v>
      </c>
      <c r="F91" s="34">
        <v>0.66200000000000003</v>
      </c>
      <c r="G91" s="28">
        <v>0.82099999999999995</v>
      </c>
      <c r="H91" s="34">
        <v>0.57099999999999995</v>
      </c>
      <c r="I91" s="149">
        <v>0.59799999999999998</v>
      </c>
      <c r="J91" s="34">
        <v>0.73</v>
      </c>
      <c r="K91" s="149">
        <f t="shared" ref="K91" si="32">K90/K89</f>
        <v>0.75886524822695034</v>
      </c>
      <c r="L91" s="154">
        <f>L90/L89</f>
        <v>0.66796705678370183</v>
      </c>
    </row>
    <row r="92" spans="1:12" x14ac:dyDescent="0.4">
      <c r="A92" s="294"/>
      <c r="B92" s="280" t="s">
        <v>49</v>
      </c>
      <c r="C92" s="36" t="s">
        <v>5</v>
      </c>
      <c r="D92" s="13">
        <v>1211</v>
      </c>
      <c r="E92" s="69">
        <v>1051</v>
      </c>
      <c r="F92" s="70"/>
      <c r="G92" s="29">
        <v>270</v>
      </c>
      <c r="H92" s="102">
        <v>75</v>
      </c>
      <c r="I92" s="29">
        <v>274</v>
      </c>
      <c r="J92" s="30">
        <v>138</v>
      </c>
      <c r="K92" s="29">
        <v>119</v>
      </c>
      <c r="L92" s="82">
        <f>SUM(D92:K92)</f>
        <v>3138</v>
      </c>
    </row>
    <row r="93" spans="1:12" x14ac:dyDescent="0.4">
      <c r="A93" s="294"/>
      <c r="B93" s="281"/>
      <c r="C93" s="147" t="s">
        <v>0</v>
      </c>
      <c r="D93" s="11">
        <v>760</v>
      </c>
      <c r="E93" s="31">
        <v>780</v>
      </c>
      <c r="F93" s="71"/>
      <c r="G93" s="31">
        <v>236</v>
      </c>
      <c r="H93" s="103">
        <v>49</v>
      </c>
      <c r="I93" s="95">
        <v>126</v>
      </c>
      <c r="J93" s="179">
        <v>106</v>
      </c>
      <c r="K93" s="95">
        <v>82</v>
      </c>
      <c r="L93" s="84">
        <f>SUM(D93:K93)</f>
        <v>2139</v>
      </c>
    </row>
    <row r="94" spans="1:12" ht="15" thickBot="1" x14ac:dyDescent="0.45">
      <c r="A94" s="295"/>
      <c r="B94" s="281"/>
      <c r="C94" s="33" t="s">
        <v>4</v>
      </c>
      <c r="D94" s="157">
        <v>0.628</v>
      </c>
      <c r="E94" s="151">
        <v>0.74199999999999999</v>
      </c>
      <c r="F94" s="158"/>
      <c r="G94" s="152">
        <v>0.874</v>
      </c>
      <c r="H94" s="159">
        <v>0.65300000000000002</v>
      </c>
      <c r="I94" s="151">
        <v>0.46</v>
      </c>
      <c r="J94" s="101">
        <v>0.77</v>
      </c>
      <c r="K94" s="151">
        <f t="shared" ref="K94" si="33">K93/K92</f>
        <v>0.68907563025210083</v>
      </c>
      <c r="L94" s="160">
        <f>L93/L92</f>
        <v>0.6816443594646272</v>
      </c>
    </row>
    <row r="95" spans="1:12" x14ac:dyDescent="0.4">
      <c r="A95" s="309" t="s">
        <v>38</v>
      </c>
      <c r="B95" s="310"/>
      <c r="C95" s="18" t="s">
        <v>5</v>
      </c>
      <c r="D95" s="19">
        <f>D80+D83+D86+D89+D92</f>
        <v>10863</v>
      </c>
      <c r="E95" s="19">
        <f t="shared" ref="E95:H95" si="34">E80+E83+E86+E89+E92</f>
        <v>4813</v>
      </c>
      <c r="F95" s="19">
        <f t="shared" si="34"/>
        <v>4852</v>
      </c>
      <c r="G95" s="19">
        <f t="shared" si="34"/>
        <v>5269</v>
      </c>
      <c r="H95" s="108">
        <f t="shared" si="34"/>
        <v>383</v>
      </c>
      <c r="I95" s="130">
        <f>I80+I83+I86+I89+I92</f>
        <v>1817</v>
      </c>
      <c r="J95" s="183">
        <f>J80+J83+J86+J89+J92</f>
        <v>980</v>
      </c>
      <c r="K95" s="130">
        <v>543</v>
      </c>
      <c r="L95" s="19">
        <f>SUM(D95:K95)</f>
        <v>29520</v>
      </c>
    </row>
    <row r="96" spans="1:12" x14ac:dyDescent="0.4">
      <c r="A96" s="287"/>
      <c r="B96" s="288"/>
      <c r="C96" s="20" t="s">
        <v>0</v>
      </c>
      <c r="D96" s="21">
        <f>D81+D84+D87+D90+D93</f>
        <v>7106</v>
      </c>
      <c r="E96" s="21">
        <f t="shared" ref="E96:H96" si="35">E81+E84+E87+E90+E93</f>
        <v>3215</v>
      </c>
      <c r="F96" s="21">
        <f t="shared" si="35"/>
        <v>3119</v>
      </c>
      <c r="G96" s="21">
        <f t="shared" si="35"/>
        <v>4369</v>
      </c>
      <c r="H96" s="109">
        <f t="shared" si="35"/>
        <v>216</v>
      </c>
      <c r="I96" s="133">
        <f>I81+I84+I87+I90+I93</f>
        <v>976</v>
      </c>
      <c r="J96" s="184">
        <f>J81+J84+J87+J90+J93</f>
        <v>712</v>
      </c>
      <c r="K96" s="133">
        <v>379</v>
      </c>
      <c r="L96" s="21">
        <f>SUM(D96:K96)</f>
        <v>20092</v>
      </c>
    </row>
    <row r="97" spans="1:12" ht="15" thickBot="1" x14ac:dyDescent="0.45">
      <c r="A97" s="289"/>
      <c r="B97" s="290"/>
      <c r="C97" s="22" t="s">
        <v>4</v>
      </c>
      <c r="D97" s="86">
        <f>D96/D95</f>
        <v>0.65414710485133021</v>
      </c>
      <c r="E97" s="86">
        <f t="shared" ref="E97:H97" si="36">E96/E95</f>
        <v>0.66798254726781636</v>
      </c>
      <c r="F97" s="86">
        <f t="shared" si="36"/>
        <v>0.64282769991755973</v>
      </c>
      <c r="G97" s="86">
        <f t="shared" si="36"/>
        <v>0.82918959954450555</v>
      </c>
      <c r="H97" s="110">
        <f t="shared" si="36"/>
        <v>0.56396866840731075</v>
      </c>
      <c r="I97" s="137">
        <f>I96/I95</f>
        <v>0.53714914694551463</v>
      </c>
      <c r="J97" s="185">
        <f>J96/J95</f>
        <v>0.72653061224489801</v>
      </c>
      <c r="K97" s="86">
        <v>0.7</v>
      </c>
      <c r="L97" s="86">
        <f>L96/L95</f>
        <v>0.68062330623306233</v>
      </c>
    </row>
    <row r="98" spans="1:12" ht="15" thickBot="1" x14ac:dyDescent="0.45">
      <c r="A98" s="140"/>
      <c r="B98" s="140"/>
      <c r="C98" s="141"/>
      <c r="D98" s="166"/>
      <c r="E98" s="166"/>
      <c r="F98" s="166"/>
      <c r="G98" s="166"/>
      <c r="H98" s="166"/>
      <c r="I98" s="142"/>
      <c r="J98" s="166"/>
      <c r="K98" s="166"/>
      <c r="L98" s="166"/>
    </row>
    <row r="99" spans="1:12" ht="25.8" thickBot="1" x14ac:dyDescent="0.45">
      <c r="A99" s="291" t="s">
        <v>9</v>
      </c>
      <c r="B99" s="292"/>
      <c r="C99" s="126" t="s">
        <v>10</v>
      </c>
      <c r="D99" s="2" t="s">
        <v>2</v>
      </c>
      <c r="E99" s="2" t="s">
        <v>7</v>
      </c>
      <c r="F99" s="127" t="s">
        <v>8</v>
      </c>
      <c r="G99" s="128" t="s">
        <v>35</v>
      </c>
      <c r="H99" s="127" t="s">
        <v>6</v>
      </c>
      <c r="I99" s="128" t="s">
        <v>28</v>
      </c>
      <c r="J99" s="127" t="s">
        <v>29</v>
      </c>
      <c r="K99" s="128" t="s">
        <v>63</v>
      </c>
      <c r="L99" s="128" t="s">
        <v>1</v>
      </c>
    </row>
    <row r="100" spans="1:12" x14ac:dyDescent="0.4">
      <c r="A100" s="299" t="s">
        <v>51</v>
      </c>
      <c r="B100" s="283" t="s">
        <v>52</v>
      </c>
      <c r="C100" s="36" t="s">
        <v>3</v>
      </c>
      <c r="D100" s="161">
        <v>1277</v>
      </c>
      <c r="E100" s="162"/>
      <c r="F100" s="163">
        <v>1271</v>
      </c>
      <c r="G100" s="164">
        <v>658</v>
      </c>
      <c r="H100" s="162"/>
      <c r="I100" s="69">
        <v>239</v>
      </c>
      <c r="J100" s="94">
        <v>60</v>
      </c>
      <c r="K100" s="94">
        <v>24</v>
      </c>
      <c r="L100" s="165">
        <f>SUM(D100:K100)</f>
        <v>3529</v>
      </c>
    </row>
    <row r="101" spans="1:12" x14ac:dyDescent="0.4">
      <c r="A101" s="300"/>
      <c r="B101" s="281"/>
      <c r="C101" s="147" t="s">
        <v>0</v>
      </c>
      <c r="D101" s="63">
        <v>838</v>
      </c>
      <c r="E101" s="87"/>
      <c r="F101" s="64">
        <v>861</v>
      </c>
      <c r="G101" s="65">
        <v>567</v>
      </c>
      <c r="H101" s="71"/>
      <c r="I101" s="95">
        <v>74</v>
      </c>
      <c r="J101" s="93">
        <v>52</v>
      </c>
      <c r="K101" s="93">
        <v>14</v>
      </c>
      <c r="L101" s="85">
        <f>SUM(D101:K101)</f>
        <v>2406</v>
      </c>
    </row>
    <row r="102" spans="1:12" ht="15" thickBot="1" x14ac:dyDescent="0.45">
      <c r="A102" s="300"/>
      <c r="B102" s="282"/>
      <c r="C102" s="148" t="s">
        <v>4</v>
      </c>
      <c r="D102" s="66">
        <v>0.65600000000000003</v>
      </c>
      <c r="E102" s="88"/>
      <c r="F102" s="67">
        <v>0.67700000000000005</v>
      </c>
      <c r="G102" s="68">
        <v>0.85</v>
      </c>
      <c r="H102" s="73"/>
      <c r="I102" s="149">
        <v>0.31</v>
      </c>
      <c r="J102" s="59">
        <v>0.87</v>
      </c>
      <c r="K102" s="59">
        <f t="shared" ref="K102" si="37">K101/K100</f>
        <v>0.58333333333333337</v>
      </c>
      <c r="L102" s="81">
        <f>L101/L100</f>
        <v>0.68177954094644377</v>
      </c>
    </row>
    <row r="103" spans="1:12" x14ac:dyDescent="0.4">
      <c r="A103" s="300"/>
      <c r="B103" s="283" t="s">
        <v>53</v>
      </c>
      <c r="C103" s="36" t="s">
        <v>3</v>
      </c>
      <c r="D103" s="13">
        <v>2729</v>
      </c>
      <c r="E103" s="29">
        <v>1058</v>
      </c>
      <c r="F103" s="43">
        <v>1164</v>
      </c>
      <c r="G103" s="42">
        <v>1102</v>
      </c>
      <c r="H103" s="100">
        <v>78</v>
      </c>
      <c r="I103" s="69">
        <v>453</v>
      </c>
      <c r="J103" s="94">
        <v>171</v>
      </c>
      <c r="K103" s="94">
        <v>171</v>
      </c>
      <c r="L103" s="82">
        <f>SUM(D103:K103)</f>
        <v>6926</v>
      </c>
    </row>
    <row r="104" spans="1:12" x14ac:dyDescent="0.4">
      <c r="A104" s="300"/>
      <c r="B104" s="281"/>
      <c r="C104" s="147" t="s">
        <v>0</v>
      </c>
      <c r="D104" s="11">
        <v>1800</v>
      </c>
      <c r="E104" s="31">
        <v>762</v>
      </c>
      <c r="F104" s="38">
        <v>761</v>
      </c>
      <c r="G104" s="26">
        <v>930</v>
      </c>
      <c r="H104" s="32">
        <v>42</v>
      </c>
      <c r="I104" s="95">
        <v>249</v>
      </c>
      <c r="J104" s="93">
        <v>115</v>
      </c>
      <c r="K104" s="93">
        <v>135</v>
      </c>
      <c r="L104" s="84">
        <f>SUM(D104:K104)</f>
        <v>4794</v>
      </c>
    </row>
    <row r="105" spans="1:12" ht="15" thickBot="1" x14ac:dyDescent="0.45">
      <c r="A105" s="300"/>
      <c r="B105" s="281"/>
      <c r="C105" s="33" t="s">
        <v>4</v>
      </c>
      <c r="D105" s="150">
        <v>0.66</v>
      </c>
      <c r="E105" s="149">
        <v>0.72</v>
      </c>
      <c r="F105" s="153">
        <v>0.65300000000000002</v>
      </c>
      <c r="G105" s="152">
        <v>0.84399999999999997</v>
      </c>
      <c r="H105" s="101">
        <v>0.53800000000000003</v>
      </c>
      <c r="I105" s="151">
        <v>0.47</v>
      </c>
      <c r="J105" s="153">
        <v>0.67</v>
      </c>
      <c r="K105" s="153">
        <f t="shared" ref="K105" si="38">K104/K103</f>
        <v>0.78947368421052633</v>
      </c>
      <c r="L105" s="154">
        <f>L104/L103</f>
        <v>0.69217441524689571</v>
      </c>
    </row>
    <row r="106" spans="1:12" x14ac:dyDescent="0.4">
      <c r="A106" s="300"/>
      <c r="B106" s="280" t="s">
        <v>54</v>
      </c>
      <c r="C106" s="146" t="s">
        <v>5</v>
      </c>
      <c r="D106" s="48">
        <v>2884</v>
      </c>
      <c r="E106" s="167">
        <v>916</v>
      </c>
      <c r="F106" s="50">
        <v>1176</v>
      </c>
      <c r="G106" s="49">
        <v>1354</v>
      </c>
      <c r="H106" s="102">
        <v>95</v>
      </c>
      <c r="I106" s="29">
        <v>643</v>
      </c>
      <c r="J106" s="37">
        <v>235</v>
      </c>
      <c r="K106" s="37">
        <v>220</v>
      </c>
      <c r="L106" s="82">
        <f>SUM(D106:K106)</f>
        <v>7523</v>
      </c>
    </row>
    <row r="107" spans="1:12" x14ac:dyDescent="0.4">
      <c r="A107" s="300"/>
      <c r="B107" s="281"/>
      <c r="C107" s="147" t="s">
        <v>0</v>
      </c>
      <c r="D107" s="26">
        <v>1907</v>
      </c>
      <c r="E107" s="32">
        <v>624</v>
      </c>
      <c r="F107" s="51">
        <v>741</v>
      </c>
      <c r="G107" s="32">
        <v>1152</v>
      </c>
      <c r="H107" s="103">
        <v>46</v>
      </c>
      <c r="I107" s="95">
        <v>368</v>
      </c>
      <c r="J107" s="93">
        <v>170</v>
      </c>
      <c r="K107" s="93">
        <v>155</v>
      </c>
      <c r="L107" s="84">
        <f>SUM(D107:K107)</f>
        <v>5163</v>
      </c>
    </row>
    <row r="108" spans="1:12" ht="15" thickBot="1" x14ac:dyDescent="0.45">
      <c r="A108" s="300"/>
      <c r="B108" s="282"/>
      <c r="C108" s="148" t="s">
        <v>4</v>
      </c>
      <c r="D108" s="52">
        <v>0.66100000000000003</v>
      </c>
      <c r="E108" s="53">
        <v>0.68100000000000005</v>
      </c>
      <c r="F108" s="58">
        <v>0.63</v>
      </c>
      <c r="G108" s="54">
        <v>0.85099999999999998</v>
      </c>
      <c r="H108" s="104">
        <v>0.48399999999999999</v>
      </c>
      <c r="I108" s="55">
        <v>0.57199999999999995</v>
      </c>
      <c r="J108" s="97">
        <v>0.72</v>
      </c>
      <c r="K108" s="97">
        <f t="shared" ref="K108" si="39">K107/K106</f>
        <v>0.70454545454545459</v>
      </c>
      <c r="L108" s="154">
        <f>L107/L106</f>
        <v>0.68629536089326071</v>
      </c>
    </row>
    <row r="109" spans="1:12" x14ac:dyDescent="0.4">
      <c r="A109" s="300"/>
      <c r="B109" s="280" t="s">
        <v>55</v>
      </c>
      <c r="C109" s="146" t="s">
        <v>5</v>
      </c>
      <c r="D109" s="10">
        <v>2911</v>
      </c>
      <c r="E109" s="29">
        <v>1006</v>
      </c>
      <c r="F109" s="30">
        <v>1382</v>
      </c>
      <c r="G109" s="29">
        <v>1181</v>
      </c>
      <c r="H109" s="30">
        <v>103</v>
      </c>
      <c r="I109" s="29">
        <v>604</v>
      </c>
      <c r="J109" s="37">
        <v>222</v>
      </c>
      <c r="K109" s="37">
        <v>267</v>
      </c>
      <c r="L109" s="82">
        <f>SUM(D109:K109)</f>
        <v>7676</v>
      </c>
    </row>
    <row r="110" spans="1:12" x14ac:dyDescent="0.4">
      <c r="A110" s="300"/>
      <c r="B110" s="281"/>
      <c r="C110" s="147" t="s">
        <v>0</v>
      </c>
      <c r="D110" s="11">
        <v>1779</v>
      </c>
      <c r="E110" s="31">
        <v>693</v>
      </c>
      <c r="F110" s="32">
        <v>801</v>
      </c>
      <c r="G110" s="31">
        <v>998</v>
      </c>
      <c r="H110" s="32">
        <v>42</v>
      </c>
      <c r="I110" s="95">
        <v>383</v>
      </c>
      <c r="J110" s="93">
        <v>155</v>
      </c>
      <c r="K110" s="93">
        <v>176</v>
      </c>
      <c r="L110" s="84">
        <f>SUM(D110:K110)</f>
        <v>5027</v>
      </c>
    </row>
    <row r="111" spans="1:12" ht="15" thickBot="1" x14ac:dyDescent="0.45">
      <c r="A111" s="300"/>
      <c r="B111" s="282"/>
      <c r="C111" s="148" t="s">
        <v>4</v>
      </c>
      <c r="D111" s="12">
        <v>0.61099999999999999</v>
      </c>
      <c r="E111" s="149">
        <v>0.68899999999999995</v>
      </c>
      <c r="F111" s="101">
        <v>0.57899999999999996</v>
      </c>
      <c r="G111" s="28">
        <v>0.85</v>
      </c>
      <c r="H111" s="34">
        <v>0.40799999999999997</v>
      </c>
      <c r="I111" s="149">
        <v>0.63400000000000001</v>
      </c>
      <c r="J111" s="59">
        <v>0.7</v>
      </c>
      <c r="K111" s="59">
        <f t="shared" ref="K111" si="40">K110/K109</f>
        <v>0.65917602996254676</v>
      </c>
      <c r="L111" s="154">
        <f>L110/L109</f>
        <v>0.65489838457529959</v>
      </c>
    </row>
    <row r="112" spans="1:12" x14ac:dyDescent="0.4">
      <c r="A112" s="300"/>
      <c r="B112" s="280" t="s">
        <v>56</v>
      </c>
      <c r="C112" s="36" t="s">
        <v>5</v>
      </c>
      <c r="D112" s="13">
        <v>2852</v>
      </c>
      <c r="E112" s="188">
        <v>1051</v>
      </c>
      <c r="F112" s="29">
        <v>1318</v>
      </c>
      <c r="G112" s="37">
        <v>1230</v>
      </c>
      <c r="H112" s="102">
        <v>121</v>
      </c>
      <c r="I112" s="29">
        <v>509</v>
      </c>
      <c r="J112" s="37">
        <v>280</v>
      </c>
      <c r="K112" s="37">
        <v>253</v>
      </c>
      <c r="L112" s="82">
        <f>SUM(D112:K112)</f>
        <v>7614</v>
      </c>
    </row>
    <row r="113" spans="1:12" x14ac:dyDescent="0.4">
      <c r="A113" s="300"/>
      <c r="B113" s="281"/>
      <c r="C113" s="147" t="s">
        <v>0</v>
      </c>
      <c r="D113" s="11">
        <v>1667</v>
      </c>
      <c r="E113" s="103">
        <v>670</v>
      </c>
      <c r="F113" s="31">
        <v>766</v>
      </c>
      <c r="G113" s="38">
        <v>951</v>
      </c>
      <c r="H113" s="103">
        <v>62</v>
      </c>
      <c r="I113" s="95">
        <v>265</v>
      </c>
      <c r="J113" s="93">
        <v>220</v>
      </c>
      <c r="K113" s="93">
        <v>196</v>
      </c>
      <c r="L113" s="84">
        <f>SUM(D113:K113)</f>
        <v>4797</v>
      </c>
    </row>
    <row r="114" spans="1:12" ht="15" thickBot="1" x14ac:dyDescent="0.45">
      <c r="A114" s="301"/>
      <c r="B114" s="282"/>
      <c r="C114" s="72" t="s">
        <v>4</v>
      </c>
      <c r="D114" s="14">
        <v>0.58499999999999996</v>
      </c>
      <c r="E114" s="117">
        <v>0.63700000000000001</v>
      </c>
      <c r="F114" s="149">
        <v>0.58099999999999996</v>
      </c>
      <c r="G114" s="189">
        <v>0.77300000000000002</v>
      </c>
      <c r="H114" s="117">
        <v>0.51200000000000001</v>
      </c>
      <c r="I114" s="149">
        <v>0.52100000000000002</v>
      </c>
      <c r="J114" s="59">
        <v>0.79</v>
      </c>
      <c r="K114" s="59">
        <v>0.77</v>
      </c>
      <c r="L114" s="154">
        <f>L113/L112</f>
        <v>0.6300236406619385</v>
      </c>
    </row>
    <row r="115" spans="1:12" x14ac:dyDescent="0.4">
      <c r="A115" s="287" t="s">
        <v>38</v>
      </c>
      <c r="B115" s="288"/>
      <c r="C115" s="18" t="s">
        <v>5</v>
      </c>
      <c r="D115" s="19">
        <f>D100+D103+D106+D109+D112</f>
        <v>12653</v>
      </c>
      <c r="E115" s="19">
        <f t="shared" ref="E115:H115" si="41">E100+E103+E106+E109+E112</f>
        <v>4031</v>
      </c>
      <c r="F115" s="123">
        <f t="shared" si="41"/>
        <v>6311</v>
      </c>
      <c r="G115" s="19">
        <f t="shared" si="41"/>
        <v>5525</v>
      </c>
      <c r="H115" s="108">
        <f t="shared" si="41"/>
        <v>397</v>
      </c>
      <c r="I115" s="130">
        <f>I100+I103+I106+I109+I112</f>
        <v>2448</v>
      </c>
      <c r="J115" s="130">
        <f>J100+J103+J106+J109+J112</f>
        <v>968</v>
      </c>
      <c r="K115" s="130">
        <v>935</v>
      </c>
      <c r="L115" s="19">
        <f>SUM(D115:K115)</f>
        <v>33268</v>
      </c>
    </row>
    <row r="116" spans="1:12" x14ac:dyDescent="0.4">
      <c r="A116" s="287"/>
      <c r="B116" s="288"/>
      <c r="C116" s="20" t="s">
        <v>0</v>
      </c>
      <c r="D116" s="21">
        <f>D101+D104+D107+D110+D113</f>
        <v>7991</v>
      </c>
      <c r="E116" s="21">
        <f t="shared" ref="E116:H116" si="42">E101+E104+E107+E110+E113</f>
        <v>2749</v>
      </c>
      <c r="F116" s="21">
        <f t="shared" si="42"/>
        <v>3930</v>
      </c>
      <c r="G116" s="21">
        <f t="shared" si="42"/>
        <v>4598</v>
      </c>
      <c r="H116" s="109">
        <f t="shared" si="42"/>
        <v>192</v>
      </c>
      <c r="I116" s="133">
        <f>I101+I104+I107+I110+I113</f>
        <v>1339</v>
      </c>
      <c r="J116" s="133">
        <f>J101+J104+J107+J110+J113</f>
        <v>712</v>
      </c>
      <c r="K116" s="133">
        <v>676</v>
      </c>
      <c r="L116" s="21">
        <f>SUM(D116:K116)</f>
        <v>22187</v>
      </c>
    </row>
    <row r="117" spans="1:12" ht="15" thickBot="1" x14ac:dyDescent="0.45">
      <c r="A117" s="289"/>
      <c r="B117" s="290"/>
      <c r="C117" s="22" t="s">
        <v>4</v>
      </c>
      <c r="D117" s="86">
        <f>D116/D115</f>
        <v>0.63154983007982302</v>
      </c>
      <c r="E117" s="86">
        <f t="shared" ref="E117:H117" si="43">E116/E115</f>
        <v>0.6819647730091789</v>
      </c>
      <c r="F117" s="86">
        <f t="shared" si="43"/>
        <v>0.62272223102519408</v>
      </c>
      <c r="G117" s="86">
        <f t="shared" si="43"/>
        <v>0.83221719457013577</v>
      </c>
      <c r="H117" s="110">
        <f t="shared" si="43"/>
        <v>0.48362720403022669</v>
      </c>
      <c r="I117" s="168">
        <f>I116/I115</f>
        <v>0.54697712418300659</v>
      </c>
      <c r="J117" s="116">
        <f>J116/J115</f>
        <v>0.73553719008264462</v>
      </c>
      <c r="K117" s="116">
        <v>0.72</v>
      </c>
      <c r="L117" s="86">
        <f>L116/L115</f>
        <v>0.66691715762895276</v>
      </c>
    </row>
    <row r="118" spans="1:12" ht="15" thickBot="1" x14ac:dyDescent="0.45"/>
    <row r="119" spans="1:12" ht="25.8" thickBot="1" x14ac:dyDescent="0.45">
      <c r="A119" s="291" t="s">
        <v>9</v>
      </c>
      <c r="B119" s="292"/>
      <c r="C119" s="126" t="s">
        <v>10</v>
      </c>
      <c r="D119" s="174" t="s">
        <v>2</v>
      </c>
      <c r="E119" s="155" t="s">
        <v>7</v>
      </c>
      <c r="F119" s="169" t="s">
        <v>8</v>
      </c>
      <c r="G119" s="176" t="s">
        <v>35</v>
      </c>
      <c r="H119" s="171" t="s">
        <v>6</v>
      </c>
      <c r="I119" s="177" t="s">
        <v>28</v>
      </c>
      <c r="J119" s="169" t="s">
        <v>29</v>
      </c>
      <c r="K119" s="128" t="s">
        <v>64</v>
      </c>
      <c r="L119" s="128" t="s">
        <v>1</v>
      </c>
    </row>
    <row r="120" spans="1:12" x14ac:dyDescent="0.4">
      <c r="A120" s="299" t="s">
        <v>57</v>
      </c>
      <c r="B120" s="283" t="s">
        <v>58</v>
      </c>
      <c r="C120" s="36" t="s">
        <v>3</v>
      </c>
      <c r="D120" s="60">
        <v>3409</v>
      </c>
      <c r="E120" s="29">
        <v>1116</v>
      </c>
      <c r="F120" s="172">
        <v>1543</v>
      </c>
      <c r="G120" s="60">
        <v>1430</v>
      </c>
      <c r="H120" s="29">
        <v>118</v>
      </c>
      <c r="I120" s="37">
        <v>507</v>
      </c>
      <c r="J120" s="37">
        <v>183</v>
      </c>
      <c r="K120" s="94">
        <v>252</v>
      </c>
      <c r="L120" s="165">
        <f>SUM(D120:K120)</f>
        <v>8558</v>
      </c>
    </row>
    <row r="121" spans="1:12" x14ac:dyDescent="0.4">
      <c r="A121" s="300"/>
      <c r="B121" s="281"/>
      <c r="C121" s="147" t="s">
        <v>0</v>
      </c>
      <c r="D121" s="63">
        <v>2007</v>
      </c>
      <c r="E121" s="92">
        <v>733</v>
      </c>
      <c r="F121" s="64">
        <v>829</v>
      </c>
      <c r="G121" s="63">
        <v>1093</v>
      </c>
      <c r="H121" s="31">
        <v>49</v>
      </c>
      <c r="I121" s="93">
        <v>257</v>
      </c>
      <c r="J121" s="93">
        <v>101</v>
      </c>
      <c r="K121" s="93">
        <v>101</v>
      </c>
      <c r="L121" s="85">
        <f>SUM(D121:K121)</f>
        <v>5170</v>
      </c>
    </row>
    <row r="122" spans="1:12" ht="15" thickBot="1" x14ac:dyDescent="0.45">
      <c r="A122" s="300"/>
      <c r="B122" s="282"/>
      <c r="C122" s="148" t="s">
        <v>4</v>
      </c>
      <c r="D122" s="66">
        <v>0.58899999999999997</v>
      </c>
      <c r="E122" s="156">
        <v>0.65700000000000003</v>
      </c>
      <c r="F122" s="173">
        <v>0.53700000000000003</v>
      </c>
      <c r="G122" s="66">
        <v>0.76400000000000001</v>
      </c>
      <c r="H122" s="149">
        <v>0.41499999999999998</v>
      </c>
      <c r="I122" s="59">
        <v>0.50900000000000001</v>
      </c>
      <c r="J122" s="59">
        <v>0.55000000000000004</v>
      </c>
      <c r="K122" s="59">
        <v>0.4</v>
      </c>
      <c r="L122" s="81">
        <f>L121/L120</f>
        <v>0.60411311053984573</v>
      </c>
    </row>
    <row r="123" spans="1:12" x14ac:dyDescent="0.4">
      <c r="A123" s="300"/>
      <c r="B123" s="283" t="s">
        <v>59</v>
      </c>
      <c r="C123" s="36" t="s">
        <v>3</v>
      </c>
      <c r="D123" s="13">
        <v>3374</v>
      </c>
      <c r="E123" s="69">
        <v>1158</v>
      </c>
      <c r="F123" s="94">
        <v>1530</v>
      </c>
      <c r="G123" s="13">
        <v>1467</v>
      </c>
      <c r="H123" s="69">
        <v>123</v>
      </c>
      <c r="I123" s="94">
        <v>592</v>
      </c>
      <c r="J123" s="94">
        <v>211</v>
      </c>
      <c r="K123" s="94">
        <v>220</v>
      </c>
      <c r="L123" s="82">
        <f>SUM(D123:K123)</f>
        <v>8675</v>
      </c>
    </row>
    <row r="124" spans="1:12" x14ac:dyDescent="0.4">
      <c r="A124" s="300"/>
      <c r="B124" s="281"/>
      <c r="C124" s="147" t="s">
        <v>0</v>
      </c>
      <c r="D124" s="11">
        <v>1890</v>
      </c>
      <c r="E124" s="31">
        <v>721</v>
      </c>
      <c r="F124" s="38">
        <v>830</v>
      </c>
      <c r="G124" s="11">
        <v>1173</v>
      </c>
      <c r="H124" s="31">
        <v>58</v>
      </c>
      <c r="I124" s="93">
        <v>329</v>
      </c>
      <c r="J124" s="93">
        <v>150</v>
      </c>
      <c r="K124" s="93">
        <v>145</v>
      </c>
      <c r="L124" s="84">
        <f>SUM(D124:K124)</f>
        <v>5296</v>
      </c>
    </row>
    <row r="125" spans="1:12" ht="15" thickBot="1" x14ac:dyDescent="0.45">
      <c r="A125" s="300"/>
      <c r="B125" s="281"/>
      <c r="C125" s="33" t="s">
        <v>4</v>
      </c>
      <c r="D125" s="150">
        <v>0.56000000000000005</v>
      </c>
      <c r="E125" s="149">
        <v>0.623</v>
      </c>
      <c r="F125" s="153">
        <v>0.54200000000000004</v>
      </c>
      <c r="G125" s="150">
        <v>0.8</v>
      </c>
      <c r="H125" s="151">
        <v>0.47199999999999998</v>
      </c>
      <c r="I125" s="153">
        <v>0.55600000000000005</v>
      </c>
      <c r="J125" s="153">
        <v>0.71</v>
      </c>
      <c r="K125" s="153">
        <v>0.66</v>
      </c>
      <c r="L125" s="154">
        <f>L124/L123</f>
        <v>0.61048991354466864</v>
      </c>
    </row>
    <row r="126" spans="1:12" x14ac:dyDescent="0.4">
      <c r="A126" s="300"/>
      <c r="B126" s="280" t="s">
        <v>60</v>
      </c>
      <c r="C126" s="146" t="s">
        <v>5</v>
      </c>
      <c r="D126" s="191">
        <v>3022</v>
      </c>
      <c r="E126" s="192">
        <v>1060</v>
      </c>
      <c r="F126" s="193">
        <v>1217</v>
      </c>
      <c r="G126" s="49">
        <v>1358</v>
      </c>
      <c r="H126" s="29">
        <v>103</v>
      </c>
      <c r="I126" s="37">
        <v>609</v>
      </c>
      <c r="J126" s="37">
        <v>208</v>
      </c>
      <c r="K126" s="37">
        <v>264</v>
      </c>
      <c r="L126" s="82">
        <f>SUM(D126:K126)</f>
        <v>7841</v>
      </c>
    </row>
    <row r="127" spans="1:12" x14ac:dyDescent="0.4">
      <c r="A127" s="300"/>
      <c r="B127" s="281"/>
      <c r="C127" s="147" t="s">
        <v>0</v>
      </c>
      <c r="D127" s="11">
        <v>1709</v>
      </c>
      <c r="E127" s="31">
        <v>675</v>
      </c>
      <c r="F127" s="194">
        <v>672</v>
      </c>
      <c r="G127" s="32">
        <v>992</v>
      </c>
      <c r="H127" s="31">
        <v>40</v>
      </c>
      <c r="I127" s="93">
        <v>320</v>
      </c>
      <c r="J127" s="93">
        <v>161</v>
      </c>
      <c r="K127" s="93">
        <v>125</v>
      </c>
      <c r="L127" s="84">
        <f>SUM(D127:K127)</f>
        <v>4694</v>
      </c>
    </row>
    <row r="128" spans="1:12" ht="15" thickBot="1" x14ac:dyDescent="0.45">
      <c r="A128" s="300"/>
      <c r="B128" s="282"/>
      <c r="C128" s="148" t="s">
        <v>4</v>
      </c>
      <c r="D128" s="195">
        <v>0.56599999999999995</v>
      </c>
      <c r="E128" s="196">
        <v>0.63700000000000001</v>
      </c>
      <c r="F128" s="197">
        <v>0.55200000000000005</v>
      </c>
      <c r="G128" s="54">
        <v>0.73</v>
      </c>
      <c r="H128" s="55">
        <v>0.38800000000000001</v>
      </c>
      <c r="I128" s="97">
        <v>0.52500000000000002</v>
      </c>
      <c r="J128" s="97">
        <v>0.77</v>
      </c>
      <c r="K128" s="97">
        <v>0.47</v>
      </c>
      <c r="L128" s="154">
        <f>L127/L126</f>
        <v>0.59864813161586528</v>
      </c>
    </row>
    <row r="129" spans="1:13" x14ac:dyDescent="0.4">
      <c r="A129" s="300"/>
      <c r="B129" s="280" t="s">
        <v>61</v>
      </c>
      <c r="C129" s="146" t="s">
        <v>5</v>
      </c>
      <c r="D129" s="10">
        <v>2723</v>
      </c>
      <c r="E129" s="29">
        <v>1047</v>
      </c>
      <c r="F129" s="30">
        <v>1133</v>
      </c>
      <c r="G129" s="102">
        <v>1391</v>
      </c>
      <c r="H129" s="29">
        <v>92</v>
      </c>
      <c r="I129" s="37">
        <v>609</v>
      </c>
      <c r="J129" s="37">
        <v>279</v>
      </c>
      <c r="K129" s="37">
        <v>230</v>
      </c>
      <c r="L129" s="82">
        <f>SUM(D129:K129)</f>
        <v>7504</v>
      </c>
    </row>
    <row r="130" spans="1:13" x14ac:dyDescent="0.4">
      <c r="A130" s="300"/>
      <c r="B130" s="281"/>
      <c r="C130" s="147" t="s">
        <v>0</v>
      </c>
      <c r="D130" s="11">
        <v>1569</v>
      </c>
      <c r="E130" s="31">
        <v>710</v>
      </c>
      <c r="F130" s="32">
        <v>639</v>
      </c>
      <c r="G130" s="103">
        <v>1079</v>
      </c>
      <c r="H130" s="31">
        <v>42</v>
      </c>
      <c r="I130" s="93">
        <v>320</v>
      </c>
      <c r="J130" s="93">
        <v>218</v>
      </c>
      <c r="K130" s="93">
        <v>187</v>
      </c>
      <c r="L130" s="84">
        <f>SUM(D130:K130)</f>
        <v>4764</v>
      </c>
    </row>
    <row r="131" spans="1:13" ht="15" thickBot="1" x14ac:dyDescent="0.45">
      <c r="A131" s="300"/>
      <c r="B131" s="282"/>
      <c r="C131" s="148" t="s">
        <v>4</v>
      </c>
      <c r="D131" s="12">
        <v>0.57599999999999996</v>
      </c>
      <c r="E131" s="149">
        <v>0.67800000000000005</v>
      </c>
      <c r="F131" s="101">
        <v>0.56299999999999994</v>
      </c>
      <c r="G131" s="12">
        <v>0.77600000000000002</v>
      </c>
      <c r="H131" s="149">
        <v>0.45700000000000002</v>
      </c>
      <c r="I131" s="59">
        <v>0.52500000000000002</v>
      </c>
      <c r="J131" s="59">
        <v>0.78</v>
      </c>
      <c r="K131" s="59">
        <v>0.81</v>
      </c>
      <c r="L131" s="154">
        <f>L130/L129</f>
        <v>0.63486140724946694</v>
      </c>
      <c r="M131" s="190"/>
    </row>
    <row r="132" spans="1:13" x14ac:dyDescent="0.4">
      <c r="A132" s="300"/>
      <c r="B132" s="280" t="s">
        <v>62</v>
      </c>
      <c r="C132" s="36" t="s">
        <v>5</v>
      </c>
      <c r="D132" s="198"/>
      <c r="E132" s="69">
        <v>1047</v>
      </c>
      <c r="F132" s="198"/>
      <c r="G132" s="198"/>
      <c r="H132" s="198"/>
      <c r="I132" s="37">
        <v>575</v>
      </c>
      <c r="J132" s="37">
        <v>26</v>
      </c>
      <c r="K132" s="198"/>
      <c r="L132" s="82">
        <f>SUM(D132:K132)</f>
        <v>1648</v>
      </c>
    </row>
    <row r="133" spans="1:13" x14ac:dyDescent="0.4">
      <c r="A133" s="300"/>
      <c r="B133" s="281"/>
      <c r="C133" s="147" t="s">
        <v>0</v>
      </c>
      <c r="D133" s="199"/>
      <c r="E133" s="31">
        <v>710</v>
      </c>
      <c r="F133" s="199"/>
      <c r="G133" s="199"/>
      <c r="H133" s="199"/>
      <c r="I133" s="93">
        <v>295</v>
      </c>
      <c r="J133" s="93">
        <v>15</v>
      </c>
      <c r="K133" s="199"/>
      <c r="L133" s="84">
        <f>SUM(D133:K133)</f>
        <v>1020</v>
      </c>
    </row>
    <row r="134" spans="1:13" ht="15" thickBot="1" x14ac:dyDescent="0.45">
      <c r="A134" s="301"/>
      <c r="B134" s="282"/>
      <c r="C134" s="72" t="s">
        <v>4</v>
      </c>
      <c r="D134" s="200"/>
      <c r="E134" s="149">
        <v>0.67800000000000005</v>
      </c>
      <c r="F134" s="200"/>
      <c r="G134" s="200"/>
      <c r="H134" s="200"/>
      <c r="I134" s="59">
        <v>0.51300000000000001</v>
      </c>
      <c r="J134" s="59">
        <v>0.57999999999999996</v>
      </c>
      <c r="K134" s="200"/>
      <c r="L134" s="154">
        <f>L133/L132</f>
        <v>0.6189320388349514</v>
      </c>
    </row>
    <row r="135" spans="1:13" x14ac:dyDescent="0.4">
      <c r="A135" s="287" t="s">
        <v>38</v>
      </c>
      <c r="B135" s="288"/>
      <c r="C135" s="18" t="s">
        <v>5</v>
      </c>
      <c r="D135" s="108">
        <f>D120+D123+D126+D129+D132</f>
        <v>12528</v>
      </c>
      <c r="E135" s="19">
        <f t="shared" ref="E135:H135" si="44">E120+E123+E126+E129+E132</f>
        <v>5428</v>
      </c>
      <c r="F135" s="175">
        <f t="shared" si="44"/>
        <v>5423</v>
      </c>
      <c r="G135" s="108">
        <f t="shared" si="44"/>
        <v>5646</v>
      </c>
      <c r="H135" s="19">
        <f t="shared" si="44"/>
        <v>436</v>
      </c>
      <c r="I135" s="131">
        <f t="shared" ref="I135:K136" si="45">I120+I123+I126+I129+I132</f>
        <v>2892</v>
      </c>
      <c r="J135" s="130">
        <f t="shared" si="45"/>
        <v>907</v>
      </c>
      <c r="K135" s="130">
        <f t="shared" si="45"/>
        <v>966</v>
      </c>
      <c r="L135" s="19">
        <f>SUM(D135:K135)</f>
        <v>34226</v>
      </c>
    </row>
    <row r="136" spans="1:13" x14ac:dyDescent="0.4">
      <c r="A136" s="287"/>
      <c r="B136" s="288"/>
      <c r="C136" s="20" t="s">
        <v>0</v>
      </c>
      <c r="D136" s="109">
        <f>D121+D124+D127+D130+D133</f>
        <v>7175</v>
      </c>
      <c r="E136" s="21">
        <f t="shared" ref="E136:H136" si="46">E121+E124+E127+E130+E133</f>
        <v>3549</v>
      </c>
      <c r="F136" s="115">
        <f t="shared" si="46"/>
        <v>2970</v>
      </c>
      <c r="G136" s="109">
        <f t="shared" si="46"/>
        <v>4337</v>
      </c>
      <c r="H136" s="21">
        <f t="shared" si="46"/>
        <v>189</v>
      </c>
      <c r="I136" s="134">
        <f t="shared" si="45"/>
        <v>1521</v>
      </c>
      <c r="J136" s="133">
        <f t="shared" si="45"/>
        <v>645</v>
      </c>
      <c r="K136" s="133">
        <f t="shared" si="45"/>
        <v>558</v>
      </c>
      <c r="L136" s="21">
        <f>SUM(D136:K136)</f>
        <v>20944</v>
      </c>
    </row>
    <row r="137" spans="1:13" ht="15" thickBot="1" x14ac:dyDescent="0.45">
      <c r="A137" s="289"/>
      <c r="B137" s="290"/>
      <c r="C137" s="22" t="s">
        <v>4</v>
      </c>
      <c r="D137" s="110">
        <f>D136/D135</f>
        <v>0.57271711366538958</v>
      </c>
      <c r="E137" s="86">
        <f t="shared" ref="E137:H137" si="47">E136/E135</f>
        <v>0.65383198231392781</v>
      </c>
      <c r="F137" s="116">
        <f t="shared" si="47"/>
        <v>0.54766734279918861</v>
      </c>
      <c r="G137" s="110">
        <f t="shared" si="47"/>
        <v>0.76815444562522139</v>
      </c>
      <c r="H137" s="86">
        <f t="shared" si="47"/>
        <v>0.4334862385321101</v>
      </c>
      <c r="I137" s="178">
        <f>I136/I135</f>
        <v>0.52593360995850624</v>
      </c>
      <c r="J137" s="116">
        <f>J136/J135</f>
        <v>0.71113561190738694</v>
      </c>
      <c r="K137" s="116">
        <v>0.72</v>
      </c>
      <c r="L137" s="86">
        <f>L136/L135</f>
        <v>0.61193244901536847</v>
      </c>
    </row>
    <row r="138" spans="1:13" ht="15" thickBot="1" x14ac:dyDescent="0.45"/>
    <row r="139" spans="1:13" ht="25.8" thickBot="1" x14ac:dyDescent="0.45">
      <c r="A139" s="291" t="s">
        <v>9</v>
      </c>
      <c r="B139" s="292"/>
      <c r="C139" s="208" t="s">
        <v>10</v>
      </c>
      <c r="D139" s="201" t="s">
        <v>2</v>
      </c>
      <c r="E139" s="155" t="s">
        <v>7</v>
      </c>
      <c r="F139" s="169" t="s">
        <v>8</v>
      </c>
      <c r="G139" s="171" t="s">
        <v>35</v>
      </c>
      <c r="H139" s="169" t="s">
        <v>6</v>
      </c>
      <c r="I139" s="128" t="s">
        <v>28</v>
      </c>
      <c r="J139" s="169" t="s">
        <v>29</v>
      </c>
      <c r="K139" s="128" t="s">
        <v>64</v>
      </c>
      <c r="L139" s="128" t="s">
        <v>1</v>
      </c>
    </row>
    <row r="140" spans="1:13" x14ac:dyDescent="0.25">
      <c r="A140" s="299" t="s">
        <v>65</v>
      </c>
      <c r="B140" s="283" t="s">
        <v>66</v>
      </c>
      <c r="C140" s="209" t="s">
        <v>3</v>
      </c>
      <c r="D140" s="118">
        <v>2576</v>
      </c>
      <c r="E140" s="70"/>
      <c r="F140" s="222">
        <v>1250</v>
      </c>
      <c r="G140" s="29">
        <v>1240</v>
      </c>
      <c r="H140" s="30">
        <v>78</v>
      </c>
      <c r="I140" s="223">
        <v>434</v>
      </c>
      <c r="J140" s="30">
        <v>154</v>
      </c>
      <c r="K140" s="224">
        <v>110</v>
      </c>
      <c r="L140" s="165">
        <f>SUM(D140:K140)</f>
        <v>5842</v>
      </c>
    </row>
    <row r="141" spans="1:13" x14ac:dyDescent="0.25">
      <c r="A141" s="300"/>
      <c r="B141" s="281"/>
      <c r="C141" s="210" t="s">
        <v>0</v>
      </c>
      <c r="D141" s="202">
        <v>1598</v>
      </c>
      <c r="E141" s="71"/>
      <c r="F141" s="225">
        <v>713</v>
      </c>
      <c r="G141" s="31">
        <v>993</v>
      </c>
      <c r="H141" s="32">
        <v>35</v>
      </c>
      <c r="I141" s="226">
        <v>210</v>
      </c>
      <c r="J141" s="179">
        <v>104</v>
      </c>
      <c r="K141" s="227">
        <v>58</v>
      </c>
      <c r="L141" s="85">
        <f>SUM(D141:K141)</f>
        <v>3711</v>
      </c>
    </row>
    <row r="142" spans="1:13" ht="15" thickBot="1" x14ac:dyDescent="0.3">
      <c r="A142" s="300"/>
      <c r="B142" s="282"/>
      <c r="C142" s="211" t="s">
        <v>4</v>
      </c>
      <c r="D142" s="228">
        <v>0.62</v>
      </c>
      <c r="E142" s="229"/>
      <c r="F142" s="230">
        <v>0.56999999999999995</v>
      </c>
      <c r="G142" s="231">
        <v>0.80100000000000005</v>
      </c>
      <c r="H142" s="232">
        <v>0.44900000000000001</v>
      </c>
      <c r="I142" s="233">
        <v>0.48399999999999999</v>
      </c>
      <c r="J142" s="232">
        <v>0.68</v>
      </c>
      <c r="K142" s="234">
        <f t="shared" ref="K142" si="48">K141/K140</f>
        <v>0.52727272727272723</v>
      </c>
      <c r="L142" s="235">
        <f>L141/L140</f>
        <v>0.63522766175967138</v>
      </c>
    </row>
    <row r="143" spans="1:13" x14ac:dyDescent="0.4">
      <c r="A143" s="300"/>
      <c r="B143" s="283" t="s">
        <v>67</v>
      </c>
      <c r="C143" s="209" t="s">
        <v>3</v>
      </c>
      <c r="D143" s="236">
        <v>2443</v>
      </c>
      <c r="E143" s="69">
        <v>1061</v>
      </c>
      <c r="F143" s="170">
        <v>1298</v>
      </c>
      <c r="G143" s="237">
        <v>1232</v>
      </c>
      <c r="H143" s="170">
        <v>86</v>
      </c>
      <c r="I143" s="69">
        <v>499</v>
      </c>
      <c r="J143" s="170">
        <v>200</v>
      </c>
      <c r="K143" s="69">
        <v>169</v>
      </c>
      <c r="L143" s="82">
        <f>SUM(D143:K143)</f>
        <v>6988</v>
      </c>
    </row>
    <row r="144" spans="1:13" x14ac:dyDescent="0.4">
      <c r="A144" s="300"/>
      <c r="B144" s="281"/>
      <c r="C144" s="210" t="s">
        <v>0</v>
      </c>
      <c r="D144" s="203">
        <v>1644</v>
      </c>
      <c r="E144" s="31">
        <v>770</v>
      </c>
      <c r="F144" s="32">
        <v>758</v>
      </c>
      <c r="G144" s="26">
        <v>1007</v>
      </c>
      <c r="H144" s="32">
        <v>48</v>
      </c>
      <c r="I144" s="95">
        <v>261</v>
      </c>
      <c r="J144" s="179">
        <v>147</v>
      </c>
      <c r="K144" s="95">
        <v>102</v>
      </c>
      <c r="L144" s="84">
        <f>SUM(D144:K144)</f>
        <v>4737</v>
      </c>
    </row>
    <row r="145" spans="1:12" ht="15" thickBot="1" x14ac:dyDescent="0.45">
      <c r="A145" s="300"/>
      <c r="B145" s="281"/>
      <c r="C145" s="212" t="s">
        <v>4</v>
      </c>
      <c r="D145" s="204">
        <v>0.67300000000000004</v>
      </c>
      <c r="E145" s="149">
        <v>0.72599999999999998</v>
      </c>
      <c r="F145" s="101">
        <v>0.58299999999999996</v>
      </c>
      <c r="G145" s="152">
        <v>0.81699999999999995</v>
      </c>
      <c r="H145" s="101">
        <v>0.55800000000000005</v>
      </c>
      <c r="I145" s="151">
        <v>0.52300000000000002</v>
      </c>
      <c r="J145" s="101">
        <v>0.74</v>
      </c>
      <c r="K145" s="151">
        <v>0.6</v>
      </c>
      <c r="L145" s="57">
        <f>L144/L143</f>
        <v>0.67787635947338298</v>
      </c>
    </row>
    <row r="146" spans="1:12" x14ac:dyDescent="0.4">
      <c r="A146" s="300"/>
      <c r="B146" s="280" t="s">
        <v>68</v>
      </c>
      <c r="C146" s="213" t="s">
        <v>5</v>
      </c>
      <c r="D146" s="239">
        <v>1919</v>
      </c>
      <c r="E146" s="192">
        <v>1033</v>
      </c>
      <c r="F146" s="240">
        <v>1044</v>
      </c>
      <c r="G146" s="241">
        <v>1010</v>
      </c>
      <c r="H146" s="29">
        <v>70</v>
      </c>
      <c r="I146" s="50">
        <v>405</v>
      </c>
      <c r="J146" s="30">
        <v>175</v>
      </c>
      <c r="K146" s="29">
        <v>134</v>
      </c>
      <c r="L146" s="82">
        <f>SUM(D146:K146)</f>
        <v>5790</v>
      </c>
    </row>
    <row r="147" spans="1:12" x14ac:dyDescent="0.4">
      <c r="A147" s="300"/>
      <c r="B147" s="281"/>
      <c r="C147" s="210" t="s">
        <v>0</v>
      </c>
      <c r="D147" s="203">
        <v>1207</v>
      </c>
      <c r="E147" s="31">
        <v>764</v>
      </c>
      <c r="F147" s="242">
        <v>667</v>
      </c>
      <c r="G147" s="31">
        <v>788</v>
      </c>
      <c r="H147" s="31">
        <v>36</v>
      </c>
      <c r="I147" s="51">
        <v>230</v>
      </c>
      <c r="J147" s="179">
        <v>107</v>
      </c>
      <c r="K147" s="95">
        <v>69</v>
      </c>
      <c r="L147" s="84">
        <f>SUM(D147:K147)</f>
        <v>3868</v>
      </c>
    </row>
    <row r="148" spans="1:12" ht="15" thickBot="1" x14ac:dyDescent="0.45">
      <c r="A148" s="300"/>
      <c r="B148" s="282"/>
      <c r="C148" s="211" t="s">
        <v>4</v>
      </c>
      <c r="D148" s="54">
        <v>0.629</v>
      </c>
      <c r="E148" s="196">
        <v>0.74</v>
      </c>
      <c r="F148" s="243">
        <v>0.63800000000000001</v>
      </c>
      <c r="G148" s="52">
        <v>0.78</v>
      </c>
      <c r="H148" s="55">
        <v>0.51400000000000001</v>
      </c>
      <c r="I148" s="58">
        <v>0.56799999999999995</v>
      </c>
      <c r="J148" s="182">
        <v>0.61</v>
      </c>
      <c r="K148" s="55">
        <v>0.51</v>
      </c>
      <c r="L148" s="57">
        <f>L147/L146</f>
        <v>0.66804835924006911</v>
      </c>
    </row>
    <row r="149" spans="1:12" x14ac:dyDescent="0.4">
      <c r="A149" s="300"/>
      <c r="B149" s="280" t="s">
        <v>69</v>
      </c>
      <c r="C149" s="213" t="s">
        <v>5</v>
      </c>
      <c r="D149" s="205">
        <v>2140</v>
      </c>
      <c r="E149" s="29">
        <v>804</v>
      </c>
      <c r="F149" s="30">
        <v>1054</v>
      </c>
      <c r="G149" s="29">
        <v>1135</v>
      </c>
      <c r="H149" s="30">
        <v>72</v>
      </c>
      <c r="I149" s="29">
        <v>449</v>
      </c>
      <c r="J149" s="30">
        <v>266</v>
      </c>
      <c r="K149" s="29">
        <v>117</v>
      </c>
      <c r="L149" s="82">
        <f>SUM(D149:K149)</f>
        <v>6037</v>
      </c>
    </row>
    <row r="150" spans="1:12" x14ac:dyDescent="0.4">
      <c r="A150" s="300"/>
      <c r="B150" s="281"/>
      <c r="C150" s="210" t="s">
        <v>0</v>
      </c>
      <c r="D150" s="203">
        <v>1406</v>
      </c>
      <c r="E150" s="31">
        <v>613</v>
      </c>
      <c r="F150" s="32">
        <v>684</v>
      </c>
      <c r="G150" s="31">
        <v>940</v>
      </c>
      <c r="H150" s="32">
        <v>32</v>
      </c>
      <c r="I150" s="95">
        <v>262</v>
      </c>
      <c r="J150" s="179">
        <v>201</v>
      </c>
      <c r="K150" s="95">
        <v>77</v>
      </c>
      <c r="L150" s="84">
        <f>SUM(D150:K150)</f>
        <v>4215</v>
      </c>
    </row>
    <row r="151" spans="1:12" ht="15" thickBot="1" x14ac:dyDescent="0.45">
      <c r="A151" s="300"/>
      <c r="B151" s="282"/>
      <c r="C151" s="212" t="s">
        <v>4</v>
      </c>
      <c r="D151" s="204">
        <v>0.65700000000000003</v>
      </c>
      <c r="E151" s="151">
        <v>0.76200000000000001</v>
      </c>
      <c r="F151" s="101">
        <v>0.64800000000000002</v>
      </c>
      <c r="G151" s="152">
        <v>0.82799999999999996</v>
      </c>
      <c r="H151" s="101">
        <v>0.44400000000000001</v>
      </c>
      <c r="I151" s="151">
        <v>0.58399999999999996</v>
      </c>
      <c r="J151" s="101">
        <v>0.76</v>
      </c>
      <c r="K151" s="151">
        <v>0.66</v>
      </c>
      <c r="L151" s="244">
        <f>L150/L149</f>
        <v>0.69819446745072056</v>
      </c>
    </row>
    <row r="152" spans="1:12" x14ac:dyDescent="0.4">
      <c r="A152" s="300"/>
      <c r="B152" s="280" t="s">
        <v>70</v>
      </c>
      <c r="C152" s="213" t="s">
        <v>5</v>
      </c>
      <c r="D152" s="205">
        <v>1314</v>
      </c>
      <c r="E152" s="29">
        <v>704</v>
      </c>
      <c r="F152" s="205">
        <v>1076</v>
      </c>
      <c r="G152" s="24">
        <v>1130</v>
      </c>
      <c r="H152" s="205">
        <v>91</v>
      </c>
      <c r="I152" s="29">
        <v>393</v>
      </c>
      <c r="J152" s="30">
        <v>231</v>
      </c>
      <c r="K152" s="29">
        <v>205</v>
      </c>
      <c r="L152" s="82">
        <f>SUM(D152:K152)</f>
        <v>5144</v>
      </c>
    </row>
    <row r="153" spans="1:12" x14ac:dyDescent="0.4">
      <c r="A153" s="300"/>
      <c r="B153" s="281"/>
      <c r="C153" s="210" t="s">
        <v>0</v>
      </c>
      <c r="D153" s="203">
        <v>910</v>
      </c>
      <c r="E153" s="31">
        <v>524</v>
      </c>
      <c r="F153" s="203">
        <v>722</v>
      </c>
      <c r="G153" s="26">
        <v>889</v>
      </c>
      <c r="H153" s="203">
        <v>50</v>
      </c>
      <c r="I153" s="31">
        <v>241</v>
      </c>
      <c r="J153" s="32">
        <v>199</v>
      </c>
      <c r="K153" s="31">
        <v>100</v>
      </c>
      <c r="L153" s="84">
        <f>SUM(D153:K153)</f>
        <v>3635</v>
      </c>
    </row>
    <row r="154" spans="1:12" ht="15" thickBot="1" x14ac:dyDescent="0.45">
      <c r="A154" s="301"/>
      <c r="B154" s="282"/>
      <c r="C154" s="211" t="s">
        <v>4</v>
      </c>
      <c r="D154" s="245">
        <v>0.69299999999999995</v>
      </c>
      <c r="E154" s="149">
        <v>0.74399999999999999</v>
      </c>
      <c r="F154" s="245">
        <v>0.67100000000000004</v>
      </c>
      <c r="G154" s="246">
        <v>0.78700000000000003</v>
      </c>
      <c r="H154" s="245">
        <v>0.54900000000000004</v>
      </c>
      <c r="I154" s="149">
        <v>0.61299999999999999</v>
      </c>
      <c r="J154" s="34">
        <v>0.86</v>
      </c>
      <c r="K154" s="149">
        <v>0.49</v>
      </c>
      <c r="L154" s="154">
        <f>L153/L152</f>
        <v>0.70664852255054433</v>
      </c>
    </row>
    <row r="155" spans="1:12" x14ac:dyDescent="0.4">
      <c r="A155" s="287" t="s">
        <v>38</v>
      </c>
      <c r="B155" s="288"/>
      <c r="C155" s="214" t="s">
        <v>5</v>
      </c>
      <c r="D155" s="206">
        <f>D140+D143+D146+D149+D152</f>
        <v>10392</v>
      </c>
      <c r="E155" s="217">
        <f>E140+E143+E146+E149+E152</f>
        <v>3602</v>
      </c>
      <c r="F155" s="206">
        <f t="shared" ref="F155:K155" si="49">F140+F143+F146+F149+F152</f>
        <v>5722</v>
      </c>
      <c r="G155" s="19">
        <f t="shared" si="49"/>
        <v>5747</v>
      </c>
      <c r="H155" s="206">
        <f t="shared" si="49"/>
        <v>397</v>
      </c>
      <c r="I155" s="130">
        <f t="shared" ref="I155" si="50">I140+I143+I146+I149+I152</f>
        <v>2180</v>
      </c>
      <c r="J155" s="219">
        <f t="shared" si="49"/>
        <v>1026</v>
      </c>
      <c r="K155" s="183">
        <f t="shared" si="49"/>
        <v>735</v>
      </c>
      <c r="L155" s="238">
        <f t="shared" ref="L155" si="51">L140+L143+L146+L149+L152</f>
        <v>29801</v>
      </c>
    </row>
    <row r="156" spans="1:12" x14ac:dyDescent="0.4">
      <c r="A156" s="287"/>
      <c r="B156" s="288"/>
      <c r="C156" s="215" t="s">
        <v>0</v>
      </c>
      <c r="D156" s="207">
        <f>D141+D144+D147+D150+D153</f>
        <v>6765</v>
      </c>
      <c r="E156" s="218">
        <f>E141+E144+E147+E150+E153</f>
        <v>2671</v>
      </c>
      <c r="F156" s="207">
        <f t="shared" ref="F156:K156" si="52">F141+F144+F147+F150+F153</f>
        <v>3544</v>
      </c>
      <c r="G156" s="21">
        <f t="shared" si="52"/>
        <v>4617</v>
      </c>
      <c r="H156" s="207">
        <f t="shared" si="52"/>
        <v>201</v>
      </c>
      <c r="I156" s="133">
        <f t="shared" ref="I156" si="53">I141+I144+I147+I150+I153</f>
        <v>1204</v>
      </c>
      <c r="J156" s="220">
        <f t="shared" si="52"/>
        <v>758</v>
      </c>
      <c r="K156" s="184">
        <f t="shared" si="52"/>
        <v>406</v>
      </c>
      <c r="L156" s="21">
        <f t="shared" ref="L156" si="54">L141+L144+L147+L150+L153</f>
        <v>20166</v>
      </c>
    </row>
    <row r="157" spans="1:12" ht="15" thickBot="1" x14ac:dyDescent="0.45">
      <c r="A157" s="289"/>
      <c r="B157" s="290"/>
      <c r="C157" s="216" t="s">
        <v>4</v>
      </c>
      <c r="D157" s="185">
        <f>D156/D155</f>
        <v>0.65098152424942268</v>
      </c>
      <c r="E157" s="86">
        <f>E156/E155</f>
        <v>0.74153248195446975</v>
      </c>
      <c r="F157" s="185">
        <f t="shared" ref="F157:H157" si="55">F156/F155</f>
        <v>0.6193638587906326</v>
      </c>
      <c r="G157" s="86">
        <f t="shared" si="55"/>
        <v>0.80337567426483381</v>
      </c>
      <c r="H157" s="185">
        <f t="shared" si="55"/>
        <v>0.50629722921914355</v>
      </c>
      <c r="I157" s="168">
        <f t="shared" ref="I157" si="56">I156/I155</f>
        <v>0.55229357798165135</v>
      </c>
      <c r="J157" s="185">
        <f>J156/J155</f>
        <v>0.73879142300194933</v>
      </c>
      <c r="K157" s="110">
        <v>0.72</v>
      </c>
      <c r="L157" s="221">
        <f>L156/L155</f>
        <v>0.67668870172141871</v>
      </c>
    </row>
    <row r="158" spans="1:12" ht="15" thickBot="1" x14ac:dyDescent="0.45"/>
    <row r="159" spans="1:12" ht="32.4" customHeight="1" thickBot="1" x14ac:dyDescent="0.45">
      <c r="A159" s="291" t="s">
        <v>9</v>
      </c>
      <c r="B159" s="292"/>
      <c r="C159" s="208" t="s">
        <v>10</v>
      </c>
      <c r="D159" s="201" t="s">
        <v>2</v>
      </c>
      <c r="E159" s="155" t="s">
        <v>7</v>
      </c>
      <c r="F159" s="169" t="s">
        <v>8</v>
      </c>
      <c r="G159" s="171" t="s">
        <v>35</v>
      </c>
      <c r="H159" s="169" t="s">
        <v>6</v>
      </c>
      <c r="I159" s="128" t="s">
        <v>28</v>
      </c>
      <c r="J159" s="169" t="s">
        <v>29</v>
      </c>
      <c r="K159" s="128" t="s">
        <v>64</v>
      </c>
      <c r="L159" s="128" t="s">
        <v>1</v>
      </c>
    </row>
    <row r="160" spans="1:12" x14ac:dyDescent="0.4">
      <c r="A160" s="299" t="s">
        <v>71</v>
      </c>
      <c r="B160" s="283" t="s">
        <v>72</v>
      </c>
      <c r="C160" s="209" t="s">
        <v>3</v>
      </c>
      <c r="D160" s="29">
        <v>814</v>
      </c>
      <c r="E160" s="70"/>
      <c r="F160" s="70"/>
      <c r="G160" s="70"/>
      <c r="H160" s="70"/>
      <c r="I160" s="223">
        <v>80</v>
      </c>
      <c r="J160" s="30">
        <v>31</v>
      </c>
      <c r="K160" s="70"/>
      <c r="L160" s="165">
        <f>SUM(D160:K160)</f>
        <v>925</v>
      </c>
    </row>
    <row r="161" spans="1:12" x14ac:dyDescent="0.4">
      <c r="A161" s="300"/>
      <c r="B161" s="281"/>
      <c r="C161" s="210" t="s">
        <v>0</v>
      </c>
      <c r="D161" s="31">
        <v>578</v>
      </c>
      <c r="E161" s="71"/>
      <c r="F161" s="71"/>
      <c r="G161" s="71"/>
      <c r="H161" s="71"/>
      <c r="I161" s="226">
        <v>25</v>
      </c>
      <c r="J161" s="179">
        <v>19</v>
      </c>
      <c r="K161" s="71"/>
      <c r="L161" s="85">
        <f>SUM(D161:K161)</f>
        <v>622</v>
      </c>
    </row>
    <row r="162" spans="1:12" ht="15" thickBot="1" x14ac:dyDescent="0.45">
      <c r="A162" s="300"/>
      <c r="B162" s="282"/>
      <c r="C162" s="211" t="s">
        <v>4</v>
      </c>
      <c r="D162" s="247">
        <v>0.71</v>
      </c>
      <c r="E162" s="229"/>
      <c r="F162" s="229"/>
      <c r="G162" s="229"/>
      <c r="H162" s="229"/>
      <c r="I162" s="233">
        <v>0.313</v>
      </c>
      <c r="J162" s="232">
        <v>0.61</v>
      </c>
      <c r="K162" s="229"/>
      <c r="L162" s="235">
        <f>L161/L160</f>
        <v>0.67243243243243245</v>
      </c>
    </row>
    <row r="163" spans="1:12" x14ac:dyDescent="0.4">
      <c r="A163" s="300"/>
      <c r="B163" s="283" t="s">
        <v>73</v>
      </c>
      <c r="C163" s="209" t="s">
        <v>3</v>
      </c>
      <c r="D163" s="236">
        <v>2396</v>
      </c>
      <c r="E163" s="69">
        <v>1061</v>
      </c>
      <c r="F163" s="170">
        <v>1191</v>
      </c>
      <c r="G163" s="237">
        <v>1324</v>
      </c>
      <c r="H163" s="170">
        <v>99</v>
      </c>
      <c r="I163" s="69">
        <v>507</v>
      </c>
      <c r="J163" s="170">
        <v>212</v>
      </c>
      <c r="K163" s="69">
        <v>176</v>
      </c>
      <c r="L163" s="82">
        <f>SUM(D163:K163)</f>
        <v>6966</v>
      </c>
    </row>
    <row r="164" spans="1:12" x14ac:dyDescent="0.4">
      <c r="A164" s="300"/>
      <c r="B164" s="281"/>
      <c r="C164" s="210" t="s">
        <v>0</v>
      </c>
      <c r="D164" s="203">
        <v>1684</v>
      </c>
      <c r="E164" s="31">
        <v>770</v>
      </c>
      <c r="F164" s="32">
        <v>805</v>
      </c>
      <c r="G164" s="26">
        <v>1081</v>
      </c>
      <c r="H164" s="32">
        <v>51</v>
      </c>
      <c r="I164" s="95">
        <v>350</v>
      </c>
      <c r="J164" s="179">
        <v>165</v>
      </c>
      <c r="K164" s="95">
        <v>96</v>
      </c>
      <c r="L164" s="84">
        <f>SUM(D164:K164)</f>
        <v>5002</v>
      </c>
    </row>
    <row r="165" spans="1:12" ht="15" thickBot="1" x14ac:dyDescent="0.45">
      <c r="A165" s="300"/>
      <c r="B165" s="281"/>
      <c r="C165" s="212" t="s">
        <v>4</v>
      </c>
      <c r="D165" s="204">
        <v>0.70299999999999996</v>
      </c>
      <c r="E165" s="149">
        <v>0.72599999999999998</v>
      </c>
      <c r="F165" s="101">
        <v>0.67500000000000004</v>
      </c>
      <c r="G165" s="152">
        <v>0.81599999999999995</v>
      </c>
      <c r="H165" s="101">
        <v>0.51500000000000001</v>
      </c>
      <c r="I165" s="151">
        <v>0.69</v>
      </c>
      <c r="J165" s="101">
        <v>0.78</v>
      </c>
      <c r="K165" s="151">
        <v>0.54</v>
      </c>
      <c r="L165" s="57">
        <f>L164/L163</f>
        <v>0.7180591444157336</v>
      </c>
    </row>
    <row r="166" spans="1:12" x14ac:dyDescent="0.4">
      <c r="A166" s="300"/>
      <c r="B166" s="280" t="s">
        <v>74</v>
      </c>
      <c r="C166" s="213" t="s">
        <v>5</v>
      </c>
      <c r="D166" s="239">
        <v>2729</v>
      </c>
      <c r="E166" s="192">
        <v>915</v>
      </c>
      <c r="F166" s="240">
        <v>1192</v>
      </c>
      <c r="G166" s="241">
        <v>1576</v>
      </c>
      <c r="H166" s="29">
        <v>75</v>
      </c>
      <c r="I166" s="50">
        <v>512</v>
      </c>
      <c r="J166" s="30">
        <v>250</v>
      </c>
      <c r="K166" s="29">
        <v>316</v>
      </c>
      <c r="L166" s="82">
        <f>SUM(D166:K166)</f>
        <v>7565</v>
      </c>
    </row>
    <row r="167" spans="1:12" x14ac:dyDescent="0.4">
      <c r="A167" s="300"/>
      <c r="B167" s="281"/>
      <c r="C167" s="210" t="s">
        <v>0</v>
      </c>
      <c r="D167" s="203">
        <v>1838</v>
      </c>
      <c r="E167" s="31">
        <v>649</v>
      </c>
      <c r="F167" s="242">
        <v>763</v>
      </c>
      <c r="G167" s="31">
        <v>1276</v>
      </c>
      <c r="H167" s="31">
        <v>43</v>
      </c>
      <c r="I167" s="51">
        <v>297</v>
      </c>
      <c r="J167" s="179">
        <v>196</v>
      </c>
      <c r="K167" s="95">
        <v>162</v>
      </c>
      <c r="L167" s="84">
        <f>SUM(D167:K167)</f>
        <v>5224</v>
      </c>
    </row>
    <row r="168" spans="1:12" ht="15" thickBot="1" x14ac:dyDescent="0.45">
      <c r="A168" s="300"/>
      <c r="B168" s="282"/>
      <c r="C168" s="211" t="s">
        <v>4</v>
      </c>
      <c r="D168" s="54">
        <v>0.67600000000000005</v>
      </c>
      <c r="E168" s="196">
        <v>0.70899999999999996</v>
      </c>
      <c r="F168" s="243">
        <v>0.64</v>
      </c>
      <c r="G168" s="52">
        <v>0.81</v>
      </c>
      <c r="H168" s="55">
        <v>0.57299999999999995</v>
      </c>
      <c r="I168" s="58">
        <v>0.57999999999999996</v>
      </c>
      <c r="J168" s="182">
        <v>0.78</v>
      </c>
      <c r="K168" s="55">
        <v>0.51</v>
      </c>
      <c r="L168" s="57">
        <f>L167/L166</f>
        <v>0.69054857898215471</v>
      </c>
    </row>
    <row r="169" spans="1:12" x14ac:dyDescent="0.4">
      <c r="A169" s="300"/>
      <c r="B169" s="280" t="s">
        <v>75</v>
      </c>
      <c r="C169" s="213" t="s">
        <v>5</v>
      </c>
      <c r="D169" s="205">
        <v>2704</v>
      </c>
      <c r="E169" s="29">
        <v>908</v>
      </c>
      <c r="F169" s="30">
        <v>1223</v>
      </c>
      <c r="G169" s="29">
        <v>1297</v>
      </c>
      <c r="H169" s="30">
        <v>70</v>
      </c>
      <c r="I169" s="29">
        <v>713</v>
      </c>
      <c r="J169" s="30">
        <v>256</v>
      </c>
      <c r="K169" s="29">
        <v>322</v>
      </c>
      <c r="L169" s="82">
        <f>SUM(D169:K169)</f>
        <v>7493</v>
      </c>
    </row>
    <row r="170" spans="1:12" x14ac:dyDescent="0.4">
      <c r="A170" s="300"/>
      <c r="B170" s="281"/>
      <c r="C170" s="210" t="s">
        <v>0</v>
      </c>
      <c r="D170" s="203">
        <v>1719</v>
      </c>
      <c r="E170" s="31">
        <v>615</v>
      </c>
      <c r="F170" s="32">
        <v>766</v>
      </c>
      <c r="G170" s="31">
        <v>1075</v>
      </c>
      <c r="H170" s="32">
        <v>34</v>
      </c>
      <c r="I170" s="95">
        <v>285</v>
      </c>
      <c r="J170" s="179">
        <v>193</v>
      </c>
      <c r="K170" s="95">
        <v>191</v>
      </c>
      <c r="L170" s="84">
        <f>SUM(D170:K170)</f>
        <v>4878</v>
      </c>
    </row>
    <row r="171" spans="1:12" ht="15" thickBot="1" x14ac:dyDescent="0.45">
      <c r="A171" s="300"/>
      <c r="B171" s="282"/>
      <c r="C171" s="212" t="s">
        <v>4</v>
      </c>
      <c r="D171" s="204">
        <v>0.63600000000000001</v>
      </c>
      <c r="E171" s="151">
        <v>0.67700000000000005</v>
      </c>
      <c r="F171" s="101">
        <v>0.626</v>
      </c>
      <c r="G171" s="152">
        <v>0.82899999999999996</v>
      </c>
      <c r="H171" s="101">
        <v>0.48599999999999999</v>
      </c>
      <c r="I171" s="151">
        <v>0.4</v>
      </c>
      <c r="J171" s="101">
        <v>0.75</v>
      </c>
      <c r="K171" s="151">
        <v>0.59</v>
      </c>
      <c r="L171" s="244">
        <f>L170/L169</f>
        <v>0.65100760709995997</v>
      </c>
    </row>
    <row r="172" spans="1:12" x14ac:dyDescent="0.4">
      <c r="A172" s="300"/>
      <c r="B172" s="280" t="s">
        <v>76</v>
      </c>
      <c r="C172" s="213" t="s">
        <v>5</v>
      </c>
      <c r="D172" s="205">
        <v>1636</v>
      </c>
      <c r="E172" s="29">
        <v>866</v>
      </c>
      <c r="F172" s="70"/>
      <c r="G172" s="24">
        <v>289</v>
      </c>
      <c r="H172" s="205">
        <v>74</v>
      </c>
      <c r="I172" s="29">
        <v>308</v>
      </c>
      <c r="J172" s="30">
        <v>172</v>
      </c>
      <c r="K172" s="29">
        <v>185</v>
      </c>
      <c r="L172" s="82">
        <f>SUM(D172:K172)</f>
        <v>3530</v>
      </c>
    </row>
    <row r="173" spans="1:12" x14ac:dyDescent="0.4">
      <c r="A173" s="300"/>
      <c r="B173" s="281"/>
      <c r="C173" s="210" t="s">
        <v>0</v>
      </c>
      <c r="D173" s="203">
        <v>897</v>
      </c>
      <c r="E173" s="31">
        <v>615</v>
      </c>
      <c r="F173" s="71"/>
      <c r="G173" s="26">
        <v>257</v>
      </c>
      <c r="H173" s="203">
        <v>34</v>
      </c>
      <c r="I173" s="31">
        <v>141</v>
      </c>
      <c r="J173" s="32">
        <v>126</v>
      </c>
      <c r="K173" s="31">
        <v>105</v>
      </c>
      <c r="L173" s="84">
        <f>SUM(D173:K173)</f>
        <v>2175</v>
      </c>
    </row>
    <row r="174" spans="1:12" ht="15" thickBot="1" x14ac:dyDescent="0.45">
      <c r="A174" s="301"/>
      <c r="B174" s="282"/>
      <c r="C174" s="211" t="s">
        <v>4</v>
      </c>
      <c r="D174" s="245">
        <v>0.54800000000000004</v>
      </c>
      <c r="E174" s="149">
        <v>0.71</v>
      </c>
      <c r="F174" s="229"/>
      <c r="G174" s="246">
        <v>0.88900000000000001</v>
      </c>
      <c r="H174" s="245">
        <v>0.45900000000000002</v>
      </c>
      <c r="I174" s="149">
        <v>0.45800000000000002</v>
      </c>
      <c r="J174" s="34">
        <v>0.73</v>
      </c>
      <c r="K174" s="149">
        <v>0.56999999999999995</v>
      </c>
      <c r="L174" s="57">
        <f>L173/L172</f>
        <v>0.61614730878186974</v>
      </c>
    </row>
    <row r="175" spans="1:12" x14ac:dyDescent="0.4">
      <c r="A175" s="287" t="s">
        <v>38</v>
      </c>
      <c r="B175" s="288"/>
      <c r="C175" s="214" t="s">
        <v>5</v>
      </c>
      <c r="D175" s="206">
        <f>D160+D163+D166+D169+D172</f>
        <v>10279</v>
      </c>
      <c r="E175" s="217">
        <f>E160+E163+E166+E169+E172</f>
        <v>3750</v>
      </c>
      <c r="F175" s="206">
        <f t="shared" ref="F175:L176" si="57">F160+F163+F166+F169+F172</f>
        <v>3606</v>
      </c>
      <c r="G175" s="19">
        <f t="shared" si="57"/>
        <v>4486</v>
      </c>
      <c r="H175" s="206">
        <f t="shared" si="57"/>
        <v>318</v>
      </c>
      <c r="I175" s="130">
        <f t="shared" si="57"/>
        <v>2120</v>
      </c>
      <c r="J175" s="219">
        <f t="shared" si="57"/>
        <v>921</v>
      </c>
      <c r="K175" s="183">
        <f t="shared" si="57"/>
        <v>999</v>
      </c>
      <c r="L175" s="238">
        <f t="shared" si="57"/>
        <v>26479</v>
      </c>
    </row>
    <row r="176" spans="1:12" x14ac:dyDescent="0.4">
      <c r="A176" s="287"/>
      <c r="B176" s="288"/>
      <c r="C176" s="215" t="s">
        <v>0</v>
      </c>
      <c r="D176" s="207">
        <f>D161+D164+D167+D170+D173</f>
        <v>6716</v>
      </c>
      <c r="E176" s="218">
        <f>E161+E164+E167+E170+E173</f>
        <v>2649</v>
      </c>
      <c r="F176" s="207">
        <f t="shared" ref="F176:H176" si="58">F161+F164+F167+F170+F173</f>
        <v>2334</v>
      </c>
      <c r="G176" s="21">
        <f t="shared" si="58"/>
        <v>3689</v>
      </c>
      <c r="H176" s="207">
        <f t="shared" si="58"/>
        <v>162</v>
      </c>
      <c r="I176" s="133">
        <f t="shared" si="57"/>
        <v>1098</v>
      </c>
      <c r="J176" s="220">
        <f t="shared" si="57"/>
        <v>699</v>
      </c>
      <c r="K176" s="184">
        <f t="shared" si="57"/>
        <v>554</v>
      </c>
      <c r="L176" s="21">
        <f t="shared" si="57"/>
        <v>17901</v>
      </c>
    </row>
    <row r="177" spans="1:12" ht="15" thickBot="1" x14ac:dyDescent="0.45">
      <c r="A177" s="289"/>
      <c r="B177" s="290"/>
      <c r="C177" s="216" t="s">
        <v>4</v>
      </c>
      <c r="D177" s="185">
        <f>D176/D175</f>
        <v>0.65337095048156435</v>
      </c>
      <c r="E177" s="86">
        <f>E176/E175</f>
        <v>0.70640000000000003</v>
      </c>
      <c r="F177" s="185">
        <f t="shared" ref="F177:I177" si="59">F176/F175</f>
        <v>0.64725457570715472</v>
      </c>
      <c r="G177" s="86">
        <f t="shared" si="59"/>
        <v>0.82233615693267947</v>
      </c>
      <c r="H177" s="185">
        <f t="shared" si="59"/>
        <v>0.50943396226415094</v>
      </c>
      <c r="I177" s="168">
        <f t="shared" si="59"/>
        <v>0.51792452830188684</v>
      </c>
      <c r="J177" s="185">
        <f>J176/J175</f>
        <v>0.75895765472312704</v>
      </c>
      <c r="K177" s="110">
        <v>0.72</v>
      </c>
      <c r="L177" s="221">
        <f>L176/L175</f>
        <v>0.67604516786887725</v>
      </c>
    </row>
    <row r="178" spans="1:12" ht="15" thickBot="1" x14ac:dyDescent="0.45"/>
    <row r="179" spans="1:12" ht="31.8" customHeight="1" thickBot="1" x14ac:dyDescent="0.45">
      <c r="A179" s="291" t="s">
        <v>9</v>
      </c>
      <c r="B179" s="292"/>
      <c r="C179" s="208" t="s">
        <v>10</v>
      </c>
      <c r="D179" s="201" t="s">
        <v>2</v>
      </c>
      <c r="E179" s="155" t="s">
        <v>7</v>
      </c>
      <c r="F179" s="169" t="s">
        <v>8</v>
      </c>
      <c r="G179" s="171" t="s">
        <v>35</v>
      </c>
      <c r="H179" s="169" t="s">
        <v>6</v>
      </c>
      <c r="I179" s="128" t="s">
        <v>28</v>
      </c>
      <c r="J179" s="169" t="s">
        <v>29</v>
      </c>
      <c r="K179" s="128" t="s">
        <v>64</v>
      </c>
      <c r="L179" s="128" t="s">
        <v>1</v>
      </c>
    </row>
    <row r="180" spans="1:12" x14ac:dyDescent="0.4">
      <c r="A180" s="299" t="s">
        <v>77</v>
      </c>
      <c r="B180" s="283" t="s">
        <v>78</v>
      </c>
      <c r="C180" s="209" t="s">
        <v>3</v>
      </c>
      <c r="D180" s="29">
        <v>1912</v>
      </c>
      <c r="E180" s="74"/>
      <c r="F180" s="29">
        <v>1481</v>
      </c>
      <c r="G180" s="29">
        <v>610</v>
      </c>
      <c r="H180" s="29">
        <v>55</v>
      </c>
      <c r="I180" s="223">
        <v>298</v>
      </c>
      <c r="J180" s="30">
        <v>118</v>
      </c>
      <c r="K180" s="29">
        <v>96</v>
      </c>
      <c r="L180" s="165">
        <f>SUM(D180:K180)</f>
        <v>4570</v>
      </c>
    </row>
    <row r="181" spans="1:12" x14ac:dyDescent="0.4">
      <c r="A181" s="300"/>
      <c r="B181" s="281"/>
      <c r="C181" s="210" t="s">
        <v>0</v>
      </c>
      <c r="D181" s="31">
        <v>1140</v>
      </c>
      <c r="E181" s="249"/>
      <c r="F181" s="31">
        <v>895</v>
      </c>
      <c r="G181" s="31">
        <v>470</v>
      </c>
      <c r="H181" s="31">
        <v>21</v>
      </c>
      <c r="I181" s="226">
        <v>135</v>
      </c>
      <c r="J181" s="179">
        <v>76</v>
      </c>
      <c r="K181" s="31">
        <v>49</v>
      </c>
      <c r="L181" s="85">
        <f>SUM(D181:K181)</f>
        <v>2786</v>
      </c>
    </row>
    <row r="182" spans="1:12" ht="15" thickBot="1" x14ac:dyDescent="0.45">
      <c r="A182" s="300"/>
      <c r="B182" s="282"/>
      <c r="C182" s="211" t="s">
        <v>4</v>
      </c>
      <c r="D182" s="247">
        <v>0.59599999999999997</v>
      </c>
      <c r="E182" s="250"/>
      <c r="F182" s="247">
        <v>0.60399999999999998</v>
      </c>
      <c r="G182" s="247">
        <v>0.77</v>
      </c>
      <c r="H182" s="247">
        <v>0.38200000000000001</v>
      </c>
      <c r="I182" s="233">
        <v>0.45300000000000001</v>
      </c>
      <c r="J182" s="232">
        <v>0.64</v>
      </c>
      <c r="K182" s="247">
        <v>0.51</v>
      </c>
      <c r="L182" s="235">
        <f>L181/L180</f>
        <v>0.60962800875273526</v>
      </c>
    </row>
    <row r="183" spans="1:12" x14ac:dyDescent="0.4">
      <c r="A183" s="300"/>
      <c r="B183" s="283" t="s">
        <v>79</v>
      </c>
      <c r="C183" s="209" t="s">
        <v>3</v>
      </c>
      <c r="D183" s="236">
        <v>2650</v>
      </c>
      <c r="E183" s="69">
        <v>961</v>
      </c>
      <c r="F183" s="170">
        <v>1327</v>
      </c>
      <c r="G183" s="237">
        <v>1026</v>
      </c>
      <c r="H183" s="170">
        <v>63</v>
      </c>
      <c r="I183" s="69">
        <v>358</v>
      </c>
      <c r="J183" s="170">
        <v>230</v>
      </c>
      <c r="K183" s="69">
        <v>182</v>
      </c>
      <c r="L183" s="82">
        <f>SUM(D183:K183)</f>
        <v>6797</v>
      </c>
    </row>
    <row r="184" spans="1:12" x14ac:dyDescent="0.4">
      <c r="A184" s="300"/>
      <c r="B184" s="281"/>
      <c r="C184" s="210" t="s">
        <v>0</v>
      </c>
      <c r="D184" s="203">
        <v>1684</v>
      </c>
      <c r="E184" s="31">
        <v>658</v>
      </c>
      <c r="F184" s="32">
        <v>828</v>
      </c>
      <c r="G184" s="26">
        <v>813</v>
      </c>
      <c r="H184" s="32">
        <v>25</v>
      </c>
      <c r="I184" s="95">
        <v>171</v>
      </c>
      <c r="J184" s="179">
        <v>167</v>
      </c>
      <c r="K184" s="95">
        <v>121</v>
      </c>
      <c r="L184" s="84">
        <f>SUM(D184:K184)</f>
        <v>4467</v>
      </c>
    </row>
    <row r="185" spans="1:12" ht="15" thickBot="1" x14ac:dyDescent="0.45">
      <c r="A185" s="300"/>
      <c r="B185" s="281"/>
      <c r="C185" s="212" t="s">
        <v>4</v>
      </c>
      <c r="D185" s="204">
        <v>0.63500000000000001</v>
      </c>
      <c r="E185" s="149">
        <v>0.68500000000000005</v>
      </c>
      <c r="F185" s="101">
        <v>0.623</v>
      </c>
      <c r="G185" s="152">
        <v>0.79200000000000004</v>
      </c>
      <c r="H185" s="101">
        <v>0.39700000000000002</v>
      </c>
      <c r="I185" s="151">
        <v>0.47799999999999998</v>
      </c>
      <c r="J185" s="101">
        <v>0.73</v>
      </c>
      <c r="K185" s="151">
        <v>0.66</v>
      </c>
      <c r="L185" s="57">
        <f>L184/L183</f>
        <v>0.65720170663528032</v>
      </c>
    </row>
    <row r="186" spans="1:12" x14ac:dyDescent="0.4">
      <c r="A186" s="300"/>
      <c r="B186" s="280" t="s">
        <v>80</v>
      </c>
      <c r="C186" s="213" t="s">
        <v>5</v>
      </c>
      <c r="D186" s="239">
        <v>2967</v>
      </c>
      <c r="E186" s="192">
        <v>856</v>
      </c>
      <c r="F186" s="240">
        <v>1238</v>
      </c>
      <c r="G186" s="241">
        <v>1488</v>
      </c>
      <c r="H186" s="29">
        <v>80</v>
      </c>
      <c r="I186" s="50">
        <v>336</v>
      </c>
      <c r="J186" s="30">
        <v>262</v>
      </c>
      <c r="K186" s="29">
        <v>231</v>
      </c>
      <c r="L186" s="82">
        <f>SUM(D186:K186)</f>
        <v>7458</v>
      </c>
    </row>
    <row r="187" spans="1:12" x14ac:dyDescent="0.4">
      <c r="A187" s="300"/>
      <c r="B187" s="281"/>
      <c r="C187" s="210" t="s">
        <v>0</v>
      </c>
      <c r="D187" s="203">
        <v>1837</v>
      </c>
      <c r="E187" s="31">
        <v>620</v>
      </c>
      <c r="F187" s="242">
        <v>809</v>
      </c>
      <c r="G187" s="31">
        <v>1102</v>
      </c>
      <c r="H187" s="31">
        <v>31</v>
      </c>
      <c r="I187" s="51">
        <v>178</v>
      </c>
      <c r="J187" s="179">
        <v>197</v>
      </c>
      <c r="K187" s="95">
        <v>170</v>
      </c>
      <c r="L187" s="84">
        <f>SUM(D187:K187)</f>
        <v>4944</v>
      </c>
    </row>
    <row r="188" spans="1:12" ht="15" thickBot="1" x14ac:dyDescent="0.45">
      <c r="A188" s="300"/>
      <c r="B188" s="282"/>
      <c r="C188" s="211" t="s">
        <v>4</v>
      </c>
      <c r="D188" s="54">
        <v>0.61899999999999999</v>
      </c>
      <c r="E188" s="196">
        <v>0.72399999999999998</v>
      </c>
      <c r="F188" s="243">
        <v>0.65300000000000002</v>
      </c>
      <c r="G188" s="52">
        <v>0.74099999999999999</v>
      </c>
      <c r="H188" s="55">
        <v>0.38800000000000001</v>
      </c>
      <c r="I188" s="58">
        <v>0.53</v>
      </c>
      <c r="J188" s="182">
        <v>0.75</v>
      </c>
      <c r="K188" s="55">
        <v>0.74</v>
      </c>
      <c r="L188" s="57">
        <f>L187/L186</f>
        <v>0.66291230893000808</v>
      </c>
    </row>
    <row r="189" spans="1:12" x14ac:dyDescent="0.4">
      <c r="A189" s="300"/>
      <c r="B189" s="311" t="s">
        <v>81</v>
      </c>
      <c r="C189" s="213" t="s">
        <v>5</v>
      </c>
      <c r="D189" s="205">
        <v>3199</v>
      </c>
      <c r="E189" s="29">
        <v>759</v>
      </c>
      <c r="F189" s="30">
        <v>1521</v>
      </c>
      <c r="G189" s="29">
        <v>1790</v>
      </c>
      <c r="H189" s="30">
        <v>68</v>
      </c>
      <c r="I189" s="29">
        <v>282</v>
      </c>
      <c r="J189" s="30">
        <v>297</v>
      </c>
      <c r="K189" s="29">
        <v>222</v>
      </c>
      <c r="L189" s="82">
        <f>SUM(D189:K189)</f>
        <v>8138</v>
      </c>
    </row>
    <row r="190" spans="1:12" x14ac:dyDescent="0.4">
      <c r="A190" s="300"/>
      <c r="B190" s="312"/>
      <c r="C190" s="210" t="s">
        <v>0</v>
      </c>
      <c r="D190" s="203">
        <v>1963</v>
      </c>
      <c r="E190" s="31">
        <v>533</v>
      </c>
      <c r="F190" s="32">
        <v>880</v>
      </c>
      <c r="G190" s="31">
        <v>1269</v>
      </c>
      <c r="H190" s="32">
        <v>17</v>
      </c>
      <c r="I190" s="95">
        <v>128</v>
      </c>
      <c r="J190" s="179">
        <v>223</v>
      </c>
      <c r="K190" s="95">
        <v>138</v>
      </c>
      <c r="L190" s="84">
        <f>SUM(D190:K190)</f>
        <v>5151</v>
      </c>
    </row>
    <row r="191" spans="1:12" ht="15" thickBot="1" x14ac:dyDescent="0.45">
      <c r="A191" s="300"/>
      <c r="B191" s="313"/>
      <c r="C191" s="212" t="s">
        <v>4</v>
      </c>
      <c r="D191" s="204">
        <v>0.61399999999999999</v>
      </c>
      <c r="E191" s="151">
        <v>0.70199999999999996</v>
      </c>
      <c r="F191" s="101">
        <v>0.57799999999999996</v>
      </c>
      <c r="G191" s="152">
        <v>0.70899999999999996</v>
      </c>
      <c r="H191" s="101">
        <v>0.25</v>
      </c>
      <c r="I191" s="151">
        <v>0.45400000000000001</v>
      </c>
      <c r="J191" s="101">
        <v>0.75</v>
      </c>
      <c r="K191" s="151">
        <v>0.62</v>
      </c>
      <c r="L191" s="244">
        <f>L190/L189</f>
        <v>0.63295650036864093</v>
      </c>
    </row>
    <row r="192" spans="1:12" x14ac:dyDescent="0.4">
      <c r="A192" s="300"/>
      <c r="B192" s="311" t="s">
        <v>82</v>
      </c>
      <c r="C192" s="267" t="s">
        <v>5</v>
      </c>
      <c r="D192" s="255">
        <v>730</v>
      </c>
      <c r="E192" s="256">
        <v>764</v>
      </c>
      <c r="F192" s="268"/>
      <c r="G192" s="257">
        <v>514</v>
      </c>
      <c r="H192" s="268"/>
      <c r="I192" s="256">
        <v>307</v>
      </c>
      <c r="J192" s="258">
        <v>127</v>
      </c>
      <c r="K192" s="256">
        <v>95</v>
      </c>
      <c r="L192" s="261">
        <f>SUM(D192:K192)</f>
        <v>2537</v>
      </c>
    </row>
    <row r="193" spans="1:12" x14ac:dyDescent="0.4">
      <c r="A193" s="300"/>
      <c r="B193" s="312"/>
      <c r="C193" s="210" t="s">
        <v>0</v>
      </c>
      <c r="D193" s="203">
        <v>462</v>
      </c>
      <c r="E193" s="31">
        <v>511</v>
      </c>
      <c r="F193" s="71"/>
      <c r="G193" s="26">
        <v>399</v>
      </c>
      <c r="H193" s="71"/>
      <c r="I193" s="31">
        <v>146</v>
      </c>
      <c r="J193" s="32">
        <v>92</v>
      </c>
      <c r="K193" s="31">
        <v>72</v>
      </c>
      <c r="L193" s="84">
        <f>SUM(D193:K193)</f>
        <v>1682</v>
      </c>
    </row>
    <row r="194" spans="1:12" ht="15" thickBot="1" x14ac:dyDescent="0.45">
      <c r="A194" s="301"/>
      <c r="B194" s="313"/>
      <c r="C194" s="269" t="s">
        <v>4</v>
      </c>
      <c r="D194" s="259">
        <v>0.63300000000000001</v>
      </c>
      <c r="E194" s="231">
        <v>0.66900000000000004</v>
      </c>
      <c r="F194" s="229"/>
      <c r="G194" s="260">
        <v>0.77600000000000002</v>
      </c>
      <c r="H194" s="229"/>
      <c r="I194" s="231">
        <v>0.53</v>
      </c>
      <c r="J194" s="232">
        <v>0.72</v>
      </c>
      <c r="K194" s="231">
        <v>0.76</v>
      </c>
      <c r="L194" s="262">
        <f>L193/L192</f>
        <v>0.66298778084351595</v>
      </c>
    </row>
    <row r="195" spans="1:12" x14ac:dyDescent="0.4">
      <c r="A195" s="287" t="s">
        <v>38</v>
      </c>
      <c r="B195" s="288"/>
      <c r="C195" s="214" t="s">
        <v>5</v>
      </c>
      <c r="D195" s="206">
        <f>D180+D183+D186+D189+D192</f>
        <v>11458</v>
      </c>
      <c r="E195" s="217">
        <f>E180+E183+E186+E189+E192</f>
        <v>3340</v>
      </c>
      <c r="F195" s="206">
        <f t="shared" ref="F195:L195" si="60">F180+F183+F186+F189+F192</f>
        <v>5567</v>
      </c>
      <c r="G195" s="19">
        <f t="shared" si="60"/>
        <v>5428</v>
      </c>
      <c r="H195" s="206">
        <f t="shared" si="60"/>
        <v>266</v>
      </c>
      <c r="I195" s="130">
        <f t="shared" si="60"/>
        <v>1581</v>
      </c>
      <c r="J195" s="219">
        <f t="shared" si="60"/>
        <v>1034</v>
      </c>
      <c r="K195" s="183">
        <f t="shared" si="60"/>
        <v>826</v>
      </c>
      <c r="L195" s="238">
        <f t="shared" si="60"/>
        <v>29500</v>
      </c>
    </row>
    <row r="196" spans="1:12" x14ac:dyDescent="0.4">
      <c r="A196" s="287"/>
      <c r="B196" s="288"/>
      <c r="C196" s="215" t="s">
        <v>0</v>
      </c>
      <c r="D196" s="207">
        <f>D181+D184+D187+D190+D193</f>
        <v>7086</v>
      </c>
      <c r="E196" s="218">
        <f>E181+E184+E187+E190+E193</f>
        <v>2322</v>
      </c>
      <c r="F196" s="207">
        <f t="shared" ref="F196:L196" si="61">F181+F184+F187+F190+F193</f>
        <v>3412</v>
      </c>
      <c r="G196" s="21">
        <f t="shared" si="61"/>
        <v>4053</v>
      </c>
      <c r="H196" s="207">
        <f t="shared" si="61"/>
        <v>94</v>
      </c>
      <c r="I196" s="133">
        <f t="shared" si="61"/>
        <v>758</v>
      </c>
      <c r="J196" s="220">
        <f t="shared" si="61"/>
        <v>755</v>
      </c>
      <c r="K196" s="184">
        <f t="shared" si="61"/>
        <v>550</v>
      </c>
      <c r="L196" s="21">
        <f t="shared" si="61"/>
        <v>19030</v>
      </c>
    </row>
    <row r="197" spans="1:12" ht="15" thickBot="1" x14ac:dyDescent="0.45">
      <c r="A197" s="289"/>
      <c r="B197" s="290"/>
      <c r="C197" s="216" t="s">
        <v>4</v>
      </c>
      <c r="D197" s="185">
        <f>D196/D195</f>
        <v>0.61843253621923544</v>
      </c>
      <c r="E197" s="86">
        <f>E196/E195</f>
        <v>0.6952095808383234</v>
      </c>
      <c r="F197" s="185">
        <f t="shared" ref="F197:I197" si="62">F196/F195</f>
        <v>0.6128974312915394</v>
      </c>
      <c r="G197" s="86">
        <f t="shared" si="62"/>
        <v>0.74668386145910093</v>
      </c>
      <c r="H197" s="185">
        <f t="shared" si="62"/>
        <v>0.35338345864661652</v>
      </c>
      <c r="I197" s="168">
        <f t="shared" si="62"/>
        <v>0.47944339025932953</v>
      </c>
      <c r="J197" s="185">
        <f>J196/J195</f>
        <v>0.73017408123791105</v>
      </c>
      <c r="K197" s="110">
        <v>0.67</v>
      </c>
      <c r="L197" s="221">
        <f>L196/L195</f>
        <v>0.64508474576271191</v>
      </c>
    </row>
    <row r="198" spans="1:12" ht="15" thickBot="1" x14ac:dyDescent="0.45"/>
    <row r="199" spans="1:12" ht="31.8" customHeight="1" thickBot="1" x14ac:dyDescent="0.45">
      <c r="A199" s="291" t="s">
        <v>9</v>
      </c>
      <c r="B199" s="292"/>
      <c r="C199" s="208" t="s">
        <v>10</v>
      </c>
      <c r="D199" s="201" t="s">
        <v>2</v>
      </c>
      <c r="E199" s="155" t="s">
        <v>7</v>
      </c>
      <c r="F199" s="169" t="s">
        <v>8</v>
      </c>
      <c r="G199" s="171" t="s">
        <v>35</v>
      </c>
      <c r="H199" s="169" t="s">
        <v>6</v>
      </c>
      <c r="I199" s="128" t="s">
        <v>28</v>
      </c>
      <c r="J199" s="169" t="s">
        <v>29</v>
      </c>
      <c r="K199" s="128" t="s">
        <v>64</v>
      </c>
      <c r="L199" s="128" t="s">
        <v>1</v>
      </c>
    </row>
    <row r="200" spans="1:12" x14ac:dyDescent="0.4">
      <c r="A200" s="299" t="s">
        <v>83</v>
      </c>
      <c r="B200" s="283" t="s">
        <v>84</v>
      </c>
      <c r="C200" s="209" t="s">
        <v>3</v>
      </c>
      <c r="D200" s="29">
        <v>2295</v>
      </c>
      <c r="E200" s="74"/>
      <c r="F200" s="29">
        <v>1664</v>
      </c>
      <c r="G200" s="29">
        <v>971</v>
      </c>
      <c r="H200" s="29">
        <v>69</v>
      </c>
      <c r="I200" s="223">
        <v>324</v>
      </c>
      <c r="J200" s="30">
        <v>127</v>
      </c>
      <c r="K200" s="29">
        <v>102</v>
      </c>
      <c r="L200" s="165">
        <f>SUM(D200:K200)</f>
        <v>5552</v>
      </c>
    </row>
    <row r="201" spans="1:12" x14ac:dyDescent="0.4">
      <c r="A201" s="300"/>
      <c r="B201" s="281"/>
      <c r="C201" s="210" t="s">
        <v>0</v>
      </c>
      <c r="D201" s="31">
        <v>1397</v>
      </c>
      <c r="E201" s="249"/>
      <c r="F201" s="31">
        <v>1012</v>
      </c>
      <c r="G201" s="31">
        <v>753</v>
      </c>
      <c r="H201" s="31">
        <v>21</v>
      </c>
      <c r="I201" s="226">
        <v>156</v>
      </c>
      <c r="J201" s="179">
        <v>77</v>
      </c>
      <c r="K201" s="31">
        <v>59</v>
      </c>
      <c r="L201" s="85">
        <f>SUM(D201:K201)</f>
        <v>3475</v>
      </c>
    </row>
    <row r="202" spans="1:12" ht="15" thickBot="1" x14ac:dyDescent="0.45">
      <c r="A202" s="300"/>
      <c r="B202" s="282"/>
      <c r="C202" s="211" t="s">
        <v>4</v>
      </c>
      <c r="D202" s="247">
        <v>0.60899999999999999</v>
      </c>
      <c r="E202" s="250"/>
      <c r="F202" s="247">
        <v>0.60799999999999998</v>
      </c>
      <c r="G202" s="247">
        <v>0.77500000000000002</v>
      </c>
      <c r="H202" s="247">
        <v>0.30399999999999999</v>
      </c>
      <c r="I202" s="233">
        <v>0.48099999999999998</v>
      </c>
      <c r="J202" s="232">
        <v>0.6</v>
      </c>
      <c r="K202" s="247">
        <v>0.57999999999999996</v>
      </c>
      <c r="L202" s="235">
        <f>L201/L200</f>
        <v>0.62590057636887608</v>
      </c>
    </row>
    <row r="203" spans="1:12" x14ac:dyDescent="0.4">
      <c r="A203" s="300"/>
      <c r="B203" s="283" t="s">
        <v>85</v>
      </c>
      <c r="C203" s="209" t="s">
        <v>3</v>
      </c>
      <c r="D203" s="236">
        <v>2815</v>
      </c>
      <c r="E203" s="69">
        <v>808</v>
      </c>
      <c r="F203" s="170">
        <v>1593</v>
      </c>
      <c r="G203" s="237">
        <v>1522</v>
      </c>
      <c r="H203" s="170">
        <v>61</v>
      </c>
      <c r="I203" s="69">
        <v>557</v>
      </c>
      <c r="J203" s="170">
        <v>240</v>
      </c>
      <c r="K203" s="69">
        <v>156</v>
      </c>
      <c r="L203" s="82">
        <f>SUM(D203:K203)</f>
        <v>7752</v>
      </c>
    </row>
    <row r="204" spans="1:12" x14ac:dyDescent="0.4">
      <c r="A204" s="300"/>
      <c r="B204" s="281"/>
      <c r="C204" s="210" t="s">
        <v>0</v>
      </c>
      <c r="D204" s="203">
        <v>1650</v>
      </c>
      <c r="E204" s="31">
        <v>521</v>
      </c>
      <c r="F204" s="32">
        <v>864</v>
      </c>
      <c r="G204" s="26">
        <v>1185</v>
      </c>
      <c r="H204" s="32">
        <v>20</v>
      </c>
      <c r="I204" s="95">
        <v>327</v>
      </c>
      <c r="J204" s="179">
        <v>150</v>
      </c>
      <c r="K204" s="95">
        <v>99</v>
      </c>
      <c r="L204" s="84">
        <f>SUM(D204:K204)</f>
        <v>4816</v>
      </c>
    </row>
    <row r="205" spans="1:12" ht="15" thickBot="1" x14ac:dyDescent="0.45">
      <c r="A205" s="300"/>
      <c r="B205" s="281"/>
      <c r="C205" s="212" t="s">
        <v>4</v>
      </c>
      <c r="D205" s="204">
        <v>0.58599999999999997</v>
      </c>
      <c r="E205" s="149">
        <v>0.64500000000000002</v>
      </c>
      <c r="F205" s="101">
        <v>0.54200000000000004</v>
      </c>
      <c r="G205" s="152">
        <v>0.77900000000000003</v>
      </c>
      <c r="H205" s="101">
        <v>0.32800000000000001</v>
      </c>
      <c r="I205" s="151">
        <v>0.53</v>
      </c>
      <c r="J205" s="101">
        <v>0.62</v>
      </c>
      <c r="K205" s="151">
        <v>0.63</v>
      </c>
      <c r="L205" s="57">
        <f>L204/L203</f>
        <v>0.62125902992776061</v>
      </c>
    </row>
    <row r="206" spans="1:12" x14ac:dyDescent="0.4">
      <c r="A206" s="300"/>
      <c r="B206" s="280" t="s">
        <v>86</v>
      </c>
      <c r="C206" s="213" t="s">
        <v>5</v>
      </c>
      <c r="D206" s="239">
        <v>2805</v>
      </c>
      <c r="E206" s="192">
        <v>828</v>
      </c>
      <c r="F206" s="240">
        <v>1474</v>
      </c>
      <c r="G206" s="241">
        <v>1435</v>
      </c>
      <c r="H206" s="29">
        <v>83</v>
      </c>
      <c r="I206" s="50">
        <v>454</v>
      </c>
      <c r="J206" s="30">
        <v>264</v>
      </c>
      <c r="K206" s="29">
        <v>180</v>
      </c>
      <c r="L206" s="82">
        <f>SUM(D206:K206)</f>
        <v>7523</v>
      </c>
    </row>
    <row r="207" spans="1:12" x14ac:dyDescent="0.4">
      <c r="A207" s="300"/>
      <c r="B207" s="281"/>
      <c r="C207" s="210" t="s">
        <v>0</v>
      </c>
      <c r="D207" s="203">
        <v>1466</v>
      </c>
      <c r="E207" s="31">
        <v>510</v>
      </c>
      <c r="F207" s="242">
        <v>800</v>
      </c>
      <c r="G207" s="31">
        <v>1034</v>
      </c>
      <c r="H207" s="31">
        <v>28</v>
      </c>
      <c r="I207" s="51">
        <v>311</v>
      </c>
      <c r="J207" s="179">
        <v>202</v>
      </c>
      <c r="K207" s="95">
        <v>132</v>
      </c>
      <c r="L207" s="84">
        <f>SUM(D207:K207)</f>
        <v>4483</v>
      </c>
    </row>
    <row r="208" spans="1:12" ht="15" thickBot="1" x14ac:dyDescent="0.45">
      <c r="A208" s="300"/>
      <c r="B208" s="282"/>
      <c r="C208" s="211" t="s">
        <v>4</v>
      </c>
      <c r="D208" s="54">
        <v>0.52300000000000002</v>
      </c>
      <c r="E208" s="196">
        <v>0.61599999999999999</v>
      </c>
      <c r="F208" s="243">
        <v>0.54200000000000004</v>
      </c>
      <c r="G208" s="52">
        <v>0.72099999999999997</v>
      </c>
      <c r="H208" s="55">
        <v>0.33700000000000002</v>
      </c>
      <c r="I208" s="58">
        <v>0.68500000000000005</v>
      </c>
      <c r="J208" s="182">
        <v>0.77</v>
      </c>
      <c r="K208" s="55">
        <v>0.73</v>
      </c>
      <c r="L208" s="57">
        <f>L207/L206</f>
        <v>0.59590588860826799</v>
      </c>
    </row>
    <row r="209" spans="1:12" x14ac:dyDescent="0.4">
      <c r="A209" s="300"/>
      <c r="B209" s="311" t="s">
        <v>87</v>
      </c>
      <c r="C209" s="213" t="s">
        <v>5</v>
      </c>
      <c r="D209" s="205">
        <v>2898</v>
      </c>
      <c r="E209" s="29">
        <v>914</v>
      </c>
      <c r="F209" s="30">
        <v>1316</v>
      </c>
      <c r="G209" s="29">
        <v>1552</v>
      </c>
      <c r="H209" s="30">
        <v>80</v>
      </c>
      <c r="I209" s="29">
        <v>253</v>
      </c>
      <c r="J209" s="30">
        <v>260</v>
      </c>
      <c r="K209" s="29">
        <v>256</v>
      </c>
      <c r="L209" s="82">
        <f>SUM(D209:K209)</f>
        <v>7529</v>
      </c>
    </row>
    <row r="210" spans="1:12" x14ac:dyDescent="0.4">
      <c r="A210" s="300"/>
      <c r="B210" s="312"/>
      <c r="C210" s="210" t="s">
        <v>0</v>
      </c>
      <c r="D210" s="203">
        <v>1555</v>
      </c>
      <c r="E210" s="31">
        <v>607</v>
      </c>
      <c r="F210" s="32">
        <v>695</v>
      </c>
      <c r="G210" s="31">
        <v>1126</v>
      </c>
      <c r="H210" s="32">
        <v>12</v>
      </c>
      <c r="I210" s="95">
        <v>102</v>
      </c>
      <c r="J210" s="179">
        <v>180</v>
      </c>
      <c r="K210" s="95">
        <v>156</v>
      </c>
      <c r="L210" s="84">
        <f>SUM(D210:K210)</f>
        <v>4433</v>
      </c>
    </row>
    <row r="211" spans="1:12" ht="15" thickBot="1" x14ac:dyDescent="0.45">
      <c r="A211" s="300"/>
      <c r="B211" s="313"/>
      <c r="C211" s="212" t="s">
        <v>4</v>
      </c>
      <c r="D211" s="204">
        <v>0.53700000000000003</v>
      </c>
      <c r="E211" s="151">
        <v>0.66400000000000003</v>
      </c>
      <c r="F211" s="101">
        <v>0.54200000000000004</v>
      </c>
      <c r="G211" s="152">
        <v>0.72599999999999998</v>
      </c>
      <c r="H211" s="101">
        <v>0.23</v>
      </c>
      <c r="I211" s="151">
        <v>0.40300000000000002</v>
      </c>
      <c r="J211" s="101">
        <v>0.69</v>
      </c>
      <c r="K211" s="151">
        <v>0.68</v>
      </c>
      <c r="L211" s="244">
        <f>L210/L209</f>
        <v>0.58879001195377867</v>
      </c>
    </row>
    <row r="212" spans="1:12" x14ac:dyDescent="0.4">
      <c r="A212" s="300"/>
      <c r="B212" s="314" t="s">
        <v>88</v>
      </c>
      <c r="C212" s="264" t="s">
        <v>5</v>
      </c>
      <c r="D212" s="270">
        <v>1903</v>
      </c>
      <c r="E212" s="265">
        <v>916</v>
      </c>
      <c r="F212" s="265">
        <v>1382</v>
      </c>
      <c r="G212" s="272">
        <v>1353</v>
      </c>
      <c r="H212" s="265">
        <v>94</v>
      </c>
      <c r="I212" s="265">
        <v>441</v>
      </c>
      <c r="J212" s="266">
        <v>212</v>
      </c>
      <c r="K212" s="265">
        <v>241</v>
      </c>
      <c r="L212" s="263">
        <f>SUM(D212:K212)</f>
        <v>6542</v>
      </c>
    </row>
    <row r="213" spans="1:12" x14ac:dyDescent="0.4">
      <c r="A213" s="300"/>
      <c r="B213" s="315"/>
      <c r="C213" s="251" t="s">
        <v>0</v>
      </c>
      <c r="D213" s="248">
        <v>1005</v>
      </c>
      <c r="E213" s="252">
        <v>567</v>
      </c>
      <c r="F213" s="252">
        <v>746</v>
      </c>
      <c r="G213" s="273">
        <v>1027</v>
      </c>
      <c r="H213" s="252">
        <v>27</v>
      </c>
      <c r="I213" s="252">
        <v>320</v>
      </c>
      <c r="J213" s="254">
        <v>166</v>
      </c>
      <c r="K213" s="252">
        <v>172</v>
      </c>
      <c r="L213" s="253">
        <f>SUM(D213:K213)</f>
        <v>4030</v>
      </c>
    </row>
    <row r="214" spans="1:12" ht="15" thickBot="1" x14ac:dyDescent="0.45">
      <c r="A214" s="301"/>
      <c r="B214" s="316"/>
      <c r="C214" s="271" t="s">
        <v>4</v>
      </c>
      <c r="D214" s="274">
        <v>0.52800000000000002</v>
      </c>
      <c r="E214" s="275">
        <v>0.61899999999999999</v>
      </c>
      <c r="F214" s="276">
        <v>0.54</v>
      </c>
      <c r="G214" s="277">
        <v>0.75900000000000001</v>
      </c>
      <c r="H214" s="276">
        <v>0.28699999999999998</v>
      </c>
      <c r="I214" s="275">
        <v>0.72599999999999998</v>
      </c>
      <c r="J214" s="278">
        <v>0.78</v>
      </c>
      <c r="K214" s="275">
        <v>0.71</v>
      </c>
      <c r="L214" s="279">
        <f>L213/L212</f>
        <v>0.61601956588199325</v>
      </c>
    </row>
    <row r="215" spans="1:12" x14ac:dyDescent="0.4">
      <c r="A215" s="287" t="s">
        <v>38</v>
      </c>
      <c r="B215" s="288"/>
      <c r="C215" s="214" t="s">
        <v>5</v>
      </c>
      <c r="D215" s="206">
        <f>D200+D203+D206+D209+D212</f>
        <v>12716</v>
      </c>
      <c r="E215" s="19">
        <f>E200+E203+E206+E209+E212</f>
        <v>3466</v>
      </c>
      <c r="F215" s="206">
        <f t="shared" ref="F215:L215" si="63">F200+F203+F206+F209+F212</f>
        <v>7429</v>
      </c>
      <c r="G215" s="19">
        <f t="shared" si="63"/>
        <v>6833</v>
      </c>
      <c r="H215" s="206">
        <f t="shared" si="63"/>
        <v>387</v>
      </c>
      <c r="I215" s="130">
        <f t="shared" si="63"/>
        <v>2029</v>
      </c>
      <c r="J215" s="219">
        <f t="shared" si="63"/>
        <v>1103</v>
      </c>
      <c r="K215" s="130">
        <f t="shared" si="63"/>
        <v>935</v>
      </c>
      <c r="L215" s="238">
        <f t="shared" si="63"/>
        <v>34898</v>
      </c>
    </row>
    <row r="216" spans="1:12" x14ac:dyDescent="0.4">
      <c r="A216" s="287"/>
      <c r="B216" s="288"/>
      <c r="C216" s="215" t="s">
        <v>0</v>
      </c>
      <c r="D216" s="207">
        <f>D201+D204+D207+D210+D213</f>
        <v>7073</v>
      </c>
      <c r="E216" s="21">
        <f>E201+E204+E207+E210+E213</f>
        <v>2205</v>
      </c>
      <c r="F216" s="207">
        <f t="shared" ref="F216:L216" si="64">F201+F204+F207+F210+F213</f>
        <v>4117</v>
      </c>
      <c r="G216" s="21">
        <f t="shared" si="64"/>
        <v>5125</v>
      </c>
      <c r="H216" s="207">
        <f t="shared" si="64"/>
        <v>108</v>
      </c>
      <c r="I216" s="133">
        <f t="shared" si="64"/>
        <v>1216</v>
      </c>
      <c r="J216" s="220">
        <f t="shared" si="64"/>
        <v>775</v>
      </c>
      <c r="K216" s="133">
        <f t="shared" si="64"/>
        <v>618</v>
      </c>
      <c r="L216" s="21">
        <f t="shared" si="64"/>
        <v>21237</v>
      </c>
    </row>
    <row r="217" spans="1:12" ht="15" thickBot="1" x14ac:dyDescent="0.45">
      <c r="A217" s="289"/>
      <c r="B217" s="290"/>
      <c r="C217" s="216" t="s">
        <v>4</v>
      </c>
      <c r="D217" s="185">
        <f>D216/D215</f>
        <v>0.55622837370242217</v>
      </c>
      <c r="E217" s="86">
        <f>E216/E215</f>
        <v>0.63618003462204276</v>
      </c>
      <c r="F217" s="185">
        <f t="shared" ref="F217:I217" si="65">F216/F215</f>
        <v>0.55417956656346745</v>
      </c>
      <c r="G217" s="86">
        <f t="shared" si="65"/>
        <v>0.75003658715059274</v>
      </c>
      <c r="H217" s="185">
        <f t="shared" si="65"/>
        <v>0.27906976744186046</v>
      </c>
      <c r="I217" s="168">
        <f t="shared" si="65"/>
        <v>0.59931000492853626</v>
      </c>
      <c r="J217" s="185">
        <f>J216/J215</f>
        <v>0.70262919310970084</v>
      </c>
      <c r="K217" s="86">
        <f>K216/K215</f>
        <v>0.66096256684491983</v>
      </c>
      <c r="L217" s="221">
        <f>L216/L215</f>
        <v>0.60854490228666402</v>
      </c>
    </row>
  </sheetData>
  <mergeCells count="89">
    <mergeCell ref="A215:B217"/>
    <mergeCell ref="A199:B199"/>
    <mergeCell ref="A200:A214"/>
    <mergeCell ref="B200:B202"/>
    <mergeCell ref="B203:B205"/>
    <mergeCell ref="B206:B208"/>
    <mergeCell ref="B209:B211"/>
    <mergeCell ref="B212:B214"/>
    <mergeCell ref="A195:B197"/>
    <mergeCell ref="A179:B179"/>
    <mergeCell ref="A180:A194"/>
    <mergeCell ref="B180:B182"/>
    <mergeCell ref="B183:B185"/>
    <mergeCell ref="B186:B188"/>
    <mergeCell ref="B189:B191"/>
    <mergeCell ref="B192:B194"/>
    <mergeCell ref="A159:B159"/>
    <mergeCell ref="A160:A174"/>
    <mergeCell ref="B160:B162"/>
    <mergeCell ref="B163:B165"/>
    <mergeCell ref="B166:B168"/>
    <mergeCell ref="B169:B171"/>
    <mergeCell ref="B172:B174"/>
    <mergeCell ref="A175:B177"/>
    <mergeCell ref="A115:B117"/>
    <mergeCell ref="A99:B99"/>
    <mergeCell ref="A100:A114"/>
    <mergeCell ref="B100:B102"/>
    <mergeCell ref="B103:B105"/>
    <mergeCell ref="B106:B108"/>
    <mergeCell ref="B109:B111"/>
    <mergeCell ref="B112:B114"/>
    <mergeCell ref="A155:B157"/>
    <mergeCell ref="A139:B139"/>
    <mergeCell ref="A140:A154"/>
    <mergeCell ref="B140:B142"/>
    <mergeCell ref="B143:B145"/>
    <mergeCell ref="B146:B148"/>
    <mergeCell ref="B149:B151"/>
    <mergeCell ref="A95:B97"/>
    <mergeCell ref="A79:B79"/>
    <mergeCell ref="A80:A94"/>
    <mergeCell ref="B80:B82"/>
    <mergeCell ref="B83:B85"/>
    <mergeCell ref="B86:B88"/>
    <mergeCell ref="B89:B91"/>
    <mergeCell ref="B92:B94"/>
    <mergeCell ref="B23:B25"/>
    <mergeCell ref="B29:B31"/>
    <mergeCell ref="A75:B77"/>
    <mergeCell ref="A62:B62"/>
    <mergeCell ref="A63:A74"/>
    <mergeCell ref="B63:B65"/>
    <mergeCell ref="B66:B68"/>
    <mergeCell ref="B69:B71"/>
    <mergeCell ref="B72:B74"/>
    <mergeCell ref="A23:A37"/>
    <mergeCell ref="D1:K1"/>
    <mergeCell ref="A119:B119"/>
    <mergeCell ref="A120:A134"/>
    <mergeCell ref="B120:B122"/>
    <mergeCell ref="B123:B125"/>
    <mergeCell ref="B126:B128"/>
    <mergeCell ref="B129:B131"/>
    <mergeCell ref="B132:B134"/>
    <mergeCell ref="B26:B28"/>
    <mergeCell ref="A2:B2"/>
    <mergeCell ref="A38:B40"/>
    <mergeCell ref="A3:A17"/>
    <mergeCell ref="B3:B5"/>
    <mergeCell ref="A1:C1"/>
    <mergeCell ref="A22:B22"/>
    <mergeCell ref="A18:B20"/>
    <mergeCell ref="B152:B154"/>
    <mergeCell ref="B6:B8"/>
    <mergeCell ref="B9:B11"/>
    <mergeCell ref="B32:B34"/>
    <mergeCell ref="B35:B37"/>
    <mergeCell ref="A135:B137"/>
    <mergeCell ref="B12:B14"/>
    <mergeCell ref="A58:B60"/>
    <mergeCell ref="A42:B42"/>
    <mergeCell ref="A43:A57"/>
    <mergeCell ref="B43:B45"/>
    <mergeCell ref="B46:B48"/>
    <mergeCell ref="B49:B51"/>
    <mergeCell ref="B52:B54"/>
    <mergeCell ref="B55:B57"/>
    <mergeCell ref="B15:B1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자료(11월27일주실적Upload)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sellcar</cp:lastModifiedBy>
  <cp:lastPrinted>2022-12-02T01:58:27Z</cp:lastPrinted>
  <dcterms:created xsi:type="dcterms:W3CDTF">2022-10-18T05:27:36Z</dcterms:created>
  <dcterms:modified xsi:type="dcterms:W3CDTF">2023-12-04T06:26:03Z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