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6월01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" i="9" l="1"/>
  <c r="K106" i="9"/>
  <c r="K100" i="9"/>
  <c r="K101" i="9"/>
  <c r="K103" i="9"/>
  <c r="K104" i="9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K108" i="9" l="1"/>
  <c r="H117" i="9"/>
  <c r="E117" i="9"/>
  <c r="G117" i="9"/>
  <c r="K105" i="9"/>
  <c r="D117" i="9"/>
  <c r="J117" i="9"/>
  <c r="I117" i="9"/>
  <c r="F117" i="9"/>
  <c r="K115" i="9"/>
  <c r="K102" i="9"/>
  <c r="K116" i="9"/>
  <c r="J96" i="9"/>
  <c r="J95" i="9"/>
  <c r="J85" i="9"/>
  <c r="K117" i="9" l="1"/>
  <c r="K93" i="9"/>
  <c r="K92" i="9"/>
  <c r="K94" i="9" l="1"/>
  <c r="K90" i="9"/>
  <c r="K89" i="9"/>
  <c r="K91" i="9" l="1"/>
  <c r="K87" i="9"/>
  <c r="K86" i="9"/>
  <c r="K88" i="9" l="1"/>
  <c r="K84" i="9"/>
  <c r="K83" i="9"/>
  <c r="K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<sst xmlns="http://schemas.openxmlformats.org/spreadsheetml/2006/main" count="209" uniqueCount="57">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</sst>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41" fontId="3" fillId="7" borderId="19" xfId="2" applyFont="1" applyFill="1" applyBorder="1">
      <alignment vertical="center"/>
    </xf>
    <xf numFmtId="41" fontId="7" fillId="7" borderId="0" xfId="2" applyFont="1" applyFill="1" applyBorder="1" applyAlignment="1">
      <alignment vertical="center" wrapText="1"/>
    </xf>
    <xf numFmtId="41" fontId="10" fillId="7" borderId="19" xfId="2" applyFont="1" applyFill="1" applyBorder="1" applyAlignment="1">
      <alignment horizontal="center" vertical="center" wrapText="1"/>
    </xf>
    <xf numFmtId="41" fontId="7" fillId="7" borderId="31" xfId="2" applyFont="1" applyFill="1" applyBorder="1" applyAlignment="1">
      <alignment vertical="center" wrapText="1"/>
    </xf>
    <xf numFmtId="41" fontId="7" fillId="7" borderId="30" xfId="2" applyFont="1" applyFill="1" applyBorder="1" applyAlignment="1">
      <alignment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5" fillId="7" borderId="2" xfId="2" applyFont="1" applyFill="1" applyBorder="1">
      <alignment vertical="center"/>
    </xf>
    <xf numFmtId="41" fontId="8" fillId="7" borderId="9" xfId="2" applyFont="1" applyFill="1" applyBorder="1" applyAlignment="1">
      <alignment vertical="center" wrapText="1"/>
    </xf>
    <xf numFmtId="41" fontId="11" fillId="7" borderId="2" xfId="2" applyFont="1" applyFill="1" applyBorder="1" applyAlignment="1">
      <alignment horizontal="center" vertical="center" wrapText="1"/>
    </xf>
    <xf numFmtId="41" fontId="8" fillId="7" borderId="28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9" fontId="3" fillId="7" borderId="21" xfId="1" applyNumberFormat="1" applyFont="1" applyFill="1" applyBorder="1" applyAlignment="1">
      <alignment horizontal="right" vertical="center"/>
    </xf>
    <xf numFmtId="9" fontId="3" fillId="7" borderId="32" xfId="1" applyNumberFormat="1" applyFont="1" applyFill="1" applyBorder="1" applyAlignment="1">
      <alignment horizontal="right" vertical="center" wrapText="1"/>
    </xf>
    <xf numFmtId="9" fontId="10" fillId="7" borderId="21" xfId="0" applyNumberFormat="1" applyFont="1" applyFill="1" applyBorder="1" applyAlignment="1">
      <alignment horizontal="right" vertical="center" wrapText="1"/>
    </xf>
    <xf numFmtId="9" fontId="3" fillId="7" borderId="32" xfId="1" applyNumberFormat="1" applyFont="1" applyFill="1" applyBorder="1" applyAlignment="1">
      <alignment horizontal="right" vertical="center"/>
    </xf>
    <xf numFmtId="9" fontId="3" fillId="7" borderId="29" xfId="1" applyNumberFormat="1" applyFont="1" applyFill="1" applyBorder="1" applyAlignment="1">
      <alignment horizontal="right" vertical="center" wrapText="1"/>
    </xf>
    <xf numFmtId="9" fontId="3" fillId="7" borderId="4" xfId="1" applyNumberFormat="1" applyFont="1" applyFill="1" applyBorder="1" applyAlignment="1">
      <alignment horizontal="right" vertical="center" wrapText="1"/>
    </xf>
    <xf numFmtId="9" fontId="3" fillId="7" borderId="25" xfId="1" applyNumberFormat="1" applyFont="1" applyFill="1" applyBorder="1" applyAlignment="1">
      <alignment horizontal="right" vertical="center" wrapText="1"/>
    </xf>
    <xf numFmtId="9" fontId="3" fillId="7" borderId="4" xfId="1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98" workbookViewId="0">
      <selection activeCell="G120" sqref="G120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0" width="14.19921875" style="125" customWidth="1"/>
    <col min="11" max="11" width="17.5" style="125" customWidth="1"/>
    <col min="12" max="16384" width="8.796875" style="125"/>
  </cols>
  <sheetData>
    <row r="1" spans="1:11" ht="64.2" customHeight="1" thickBot="1" x14ac:dyDescent="0.45">
      <c r="A1" s="211" t="s">
        <v>11</v>
      </c>
      <c r="B1" s="212"/>
      <c r="C1" s="212"/>
      <c r="D1" s="211" t="s">
        <v>50</v>
      </c>
      <c r="E1" s="212"/>
      <c r="F1" s="212"/>
      <c r="G1" s="212"/>
      <c r="H1" s="212"/>
      <c r="I1" s="212"/>
      <c r="J1" s="217"/>
      <c r="K1" s="124" t="s">
        <v>43</v>
      </c>
    </row>
    <row r="2" spans="1:11" ht="35.4" customHeight="1" thickBot="1" x14ac:dyDescent="0.45">
      <c r="A2" s="197" t="s">
        <v>9</v>
      </c>
      <c r="B2" s="198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7" t="s">
        <v>29</v>
      </c>
      <c r="K2" s="128" t="s">
        <v>1</v>
      </c>
    </row>
    <row r="3" spans="1:11" ht="17.399999999999999" customHeight="1" x14ac:dyDescent="0.4">
      <c r="A3" s="203" t="s">
        <v>39</v>
      </c>
      <c r="B3" s="206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204"/>
      <c r="B4" s="196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204"/>
      <c r="B5" s="207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204"/>
      <c r="B6" s="195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204"/>
      <c r="B7" s="196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204"/>
      <c r="B8" s="196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204"/>
      <c r="B9" s="206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204"/>
      <c r="B10" s="196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204"/>
      <c r="B11" s="207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204"/>
      <c r="B12" s="206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204"/>
      <c r="B13" s="196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204"/>
      <c r="B14" s="207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204"/>
      <c r="B15" s="206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204"/>
      <c r="B16" s="196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205"/>
      <c r="B17" s="207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213" t="s">
        <v>36</v>
      </c>
      <c r="B18" s="214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9">
        <f>SUM(D18:J18)</f>
        <v>30796</v>
      </c>
    </row>
    <row r="19" spans="1:11" x14ac:dyDescent="0.4">
      <c r="A19" s="213"/>
      <c r="B19" s="214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21">
        <f>SUM(D19:J19)</f>
        <v>18323</v>
      </c>
    </row>
    <row r="20" spans="1:11" ht="15" thickBot="1" x14ac:dyDescent="0.45">
      <c r="A20" s="215"/>
      <c r="B20" s="216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9">
        <f>K19/K18</f>
        <v>0.59497986751526177</v>
      </c>
    </row>
    <row r="21" spans="1:11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</row>
    <row r="22" spans="1:11" ht="39" customHeight="1" thickBot="1" x14ac:dyDescent="0.45">
      <c r="A22" s="197" t="s">
        <v>9</v>
      </c>
      <c r="B22" s="198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1</v>
      </c>
    </row>
    <row r="23" spans="1:11" x14ac:dyDescent="0.4">
      <c r="A23" s="203" t="s">
        <v>37</v>
      </c>
      <c r="B23" s="206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204"/>
      <c r="B24" s="196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204"/>
      <c r="B25" s="207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204"/>
      <c r="B26" s="195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204"/>
      <c r="B27" s="196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204"/>
      <c r="B28" s="196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204"/>
      <c r="B29" s="206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204"/>
      <c r="B30" s="196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204"/>
      <c r="B31" s="207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204"/>
      <c r="B32" s="206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204"/>
      <c r="B33" s="196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204"/>
      <c r="B34" s="207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204"/>
      <c r="B35" s="208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204"/>
      <c r="B36" s="209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205"/>
      <c r="B37" s="210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99" t="s">
        <v>38</v>
      </c>
      <c r="B38" s="200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99"/>
      <c r="B39" s="200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201"/>
      <c r="B40" s="202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3"/>
      <c r="G41" s="144"/>
      <c r="I41" s="145"/>
    </row>
    <row r="42" spans="1:11" ht="37.799999999999997" customHeight="1" thickBot="1" x14ac:dyDescent="0.45">
      <c r="A42" s="197" t="s">
        <v>9</v>
      </c>
      <c r="B42" s="198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1</v>
      </c>
    </row>
    <row r="43" spans="1:11" x14ac:dyDescent="0.4">
      <c r="A43" s="203" t="s">
        <v>42</v>
      </c>
      <c r="B43" s="206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204"/>
      <c r="B44" s="196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204"/>
      <c r="B45" s="207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204"/>
      <c r="B46" s="195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204"/>
      <c r="B47" s="196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204"/>
      <c r="B48" s="196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204"/>
      <c r="B49" s="206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204"/>
      <c r="B50" s="196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204"/>
      <c r="B51" s="207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204"/>
      <c r="B52" s="206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204"/>
      <c r="B53" s="196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204"/>
      <c r="B54" s="207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204"/>
      <c r="B55" s="206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204"/>
      <c r="B56" s="196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205"/>
      <c r="B57" s="207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99" t="s">
        <v>38</v>
      </c>
      <c r="B58" s="200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0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99"/>
      <c r="B59" s="200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3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201"/>
      <c r="B60" s="202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7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5"/>
    </row>
    <row r="62" spans="1:11" ht="37.200000000000003" customHeight="1" thickBot="1" x14ac:dyDescent="0.45">
      <c r="A62" s="197" t="s">
        <v>9</v>
      </c>
      <c r="B62" s="198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1</v>
      </c>
    </row>
    <row r="63" spans="1:11" x14ac:dyDescent="0.4">
      <c r="A63" s="218" t="s">
        <v>40</v>
      </c>
      <c r="B63" s="206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204"/>
      <c r="B64" s="196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204"/>
      <c r="B65" s="207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204"/>
      <c r="B66" s="195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204"/>
      <c r="B67" s="196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204"/>
      <c r="B68" s="196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53">
        <f>J67/J66</f>
        <v>0.67153284671532842</v>
      </c>
      <c r="K68" s="154">
        <f>K67/K66</f>
        <v>0.71390158644796986</v>
      </c>
    </row>
    <row r="69" spans="1:11" x14ac:dyDescent="0.4">
      <c r="A69" s="204"/>
      <c r="B69" s="206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204"/>
      <c r="B70" s="196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204"/>
      <c r="B71" s="207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4">
        <f>K70/K69</f>
        <v>0.68727610455088228</v>
      </c>
    </row>
    <row r="72" spans="1:11" x14ac:dyDescent="0.4">
      <c r="A72" s="204"/>
      <c r="B72" s="195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204"/>
      <c r="B73" s="196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205"/>
      <c r="B74" s="207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4">
        <f>K73/K72</f>
        <v>0.6551136363636364</v>
      </c>
    </row>
    <row r="75" spans="1:11" x14ac:dyDescent="0.4">
      <c r="A75" s="199" t="s">
        <v>38</v>
      </c>
      <c r="B75" s="200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99"/>
      <c r="B76" s="200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201"/>
      <c r="B77" s="202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97" t="s">
        <v>9</v>
      </c>
      <c r="B79" s="198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1</v>
      </c>
    </row>
    <row r="80" spans="1:11" x14ac:dyDescent="0.4">
      <c r="A80" s="203" t="s">
        <v>44</v>
      </c>
      <c r="B80" s="206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86</v>
      </c>
      <c r="K80" s="80">
        <f>SUM(D80:J80)</f>
        <v>6239</v>
      </c>
    </row>
    <row r="81" spans="1:11" x14ac:dyDescent="0.4">
      <c r="A81" s="204"/>
      <c r="B81" s="196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68</v>
      </c>
      <c r="K81" s="85">
        <f>SUM(D81:J81)</f>
        <v>4169</v>
      </c>
    </row>
    <row r="82" spans="1:11" ht="15" thickBot="1" x14ac:dyDescent="0.45">
      <c r="A82" s="204"/>
      <c r="B82" s="207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59">
        <f>J81/J80</f>
        <v>0.79069767441860461</v>
      </c>
      <c r="K82" s="81">
        <f>K81/K80</f>
        <v>0.66821606026606828</v>
      </c>
    </row>
    <row r="83" spans="1:11" x14ac:dyDescent="0.4">
      <c r="A83" s="204"/>
      <c r="B83" s="195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254</v>
      </c>
      <c r="K83" s="82">
        <f>SUM(D83:J83)</f>
        <v>5448</v>
      </c>
    </row>
    <row r="84" spans="1:11" x14ac:dyDescent="0.4">
      <c r="A84" s="204"/>
      <c r="B84" s="196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172</v>
      </c>
      <c r="K84" s="84">
        <f>SUM(D84:J84)</f>
        <v>3806</v>
      </c>
    </row>
    <row r="85" spans="1:11" ht="15" thickBot="1" x14ac:dyDescent="0.45">
      <c r="A85" s="204"/>
      <c r="B85" s="196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53">
        <f>J84/J83</f>
        <v>0.67716535433070868</v>
      </c>
      <c r="K85" s="154">
        <f>K84/K83</f>
        <v>0.69860499265785614</v>
      </c>
    </row>
    <row r="86" spans="1:11" x14ac:dyDescent="0.4">
      <c r="A86" s="204"/>
      <c r="B86" s="206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7">
        <v>243</v>
      </c>
      <c r="K86" s="82">
        <f>SUM(D86:J86)</f>
        <v>7491</v>
      </c>
    </row>
    <row r="87" spans="1:11" ht="25.2" customHeight="1" x14ac:dyDescent="0.4">
      <c r="A87" s="204"/>
      <c r="B87" s="196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93">
        <v>181</v>
      </c>
      <c r="K87" s="84">
        <f>SUM(D87:J87)</f>
        <v>5165</v>
      </c>
    </row>
    <row r="88" spans="1:11" ht="16.2" customHeight="1" thickBot="1" x14ac:dyDescent="0.45">
      <c r="A88" s="204"/>
      <c r="B88" s="207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97">
        <v>0.74</v>
      </c>
      <c r="K88" s="154">
        <f>K87/K86</f>
        <v>0.68949405953811238</v>
      </c>
    </row>
    <row r="89" spans="1:11" ht="16.2" customHeight="1" x14ac:dyDescent="0.4">
      <c r="A89" s="204"/>
      <c r="B89" s="206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7">
        <v>259</v>
      </c>
      <c r="K89" s="82">
        <f>SUM(D89:J89)</f>
        <v>6780</v>
      </c>
    </row>
    <row r="90" spans="1:11" x14ac:dyDescent="0.4">
      <c r="A90" s="204"/>
      <c r="B90" s="196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93">
        <v>185</v>
      </c>
      <c r="K90" s="84">
        <f>SUM(D90:J90)</f>
        <v>4516</v>
      </c>
    </row>
    <row r="91" spans="1:11" ht="15" thickBot="1" x14ac:dyDescent="0.45">
      <c r="A91" s="204"/>
      <c r="B91" s="207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59">
        <v>0.73</v>
      </c>
      <c r="K91" s="154">
        <f>K90/K89</f>
        <v>0.66607669616519172</v>
      </c>
    </row>
    <row r="92" spans="1:11" x14ac:dyDescent="0.4">
      <c r="A92" s="204"/>
      <c r="B92" s="206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7">
        <v>138</v>
      </c>
      <c r="K92" s="82">
        <f>SUM(D92:J92)</f>
        <v>3019</v>
      </c>
    </row>
    <row r="93" spans="1:11" x14ac:dyDescent="0.4">
      <c r="A93" s="204"/>
      <c r="B93" s="196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93">
        <v>106</v>
      </c>
      <c r="K93" s="84">
        <f>SUM(D93:J93)</f>
        <v>2057</v>
      </c>
    </row>
    <row r="94" spans="1:11" ht="15" thickBot="1" x14ac:dyDescent="0.45">
      <c r="A94" s="205"/>
      <c r="B94" s="196"/>
      <c r="C94" s="33" t="s">
        <v>4</v>
      </c>
      <c r="D94" s="159">
        <v>0.628</v>
      </c>
      <c r="E94" s="151">
        <v>0.74199999999999999</v>
      </c>
      <c r="F94" s="160"/>
      <c r="G94" s="152">
        <v>0.874</v>
      </c>
      <c r="H94" s="161">
        <v>0.65300000000000002</v>
      </c>
      <c r="I94" s="151">
        <v>0.46</v>
      </c>
      <c r="J94" s="153">
        <v>0.77</v>
      </c>
      <c r="K94" s="162">
        <f>K93/K92</f>
        <v>0.68135144087446176</v>
      </c>
    </row>
    <row r="95" spans="1:11" x14ac:dyDescent="0.4">
      <c r="A95" s="219" t="s">
        <v>38</v>
      </c>
      <c r="B95" s="220"/>
      <c r="C95" s="18" t="s">
        <v>5</v>
      </c>
      <c r="D95" s="19">
        <f>D80+D83+D86+D89+D92</f>
        <v>10863</v>
      </c>
      <c r="E95" s="19">
        <f t="shared" ref="E95:H95" si="12">E80+E83+E86+E89+E92</f>
        <v>4813</v>
      </c>
      <c r="F95" s="19">
        <f t="shared" si="12"/>
        <v>4852</v>
      </c>
      <c r="G95" s="19">
        <f t="shared" si="12"/>
        <v>5269</v>
      </c>
      <c r="H95" s="108">
        <f t="shared" si="12"/>
        <v>383</v>
      </c>
      <c r="I95" s="130">
        <f>I80+I83+I86+I89+I92</f>
        <v>1817</v>
      </c>
      <c r="J95" s="130">
        <f>J80+J83+J86+J89+J92</f>
        <v>980</v>
      </c>
      <c r="K95" s="19">
        <f>SUM(D95:J95)</f>
        <v>28977</v>
      </c>
    </row>
    <row r="96" spans="1:11" x14ac:dyDescent="0.4">
      <c r="A96" s="199"/>
      <c r="B96" s="200"/>
      <c r="C96" s="20" t="s">
        <v>0</v>
      </c>
      <c r="D96" s="21">
        <f>D81+D84+D87+D90+D93</f>
        <v>7106</v>
      </c>
      <c r="E96" s="21">
        <f t="shared" ref="E96:H96" si="13">E81+E84+E87+E90+E93</f>
        <v>3215</v>
      </c>
      <c r="F96" s="21">
        <f t="shared" si="13"/>
        <v>3119</v>
      </c>
      <c r="G96" s="21">
        <f t="shared" si="13"/>
        <v>4369</v>
      </c>
      <c r="H96" s="109">
        <f t="shared" si="13"/>
        <v>216</v>
      </c>
      <c r="I96" s="133">
        <f>I81+I84+I87+I90+I93</f>
        <v>976</v>
      </c>
      <c r="J96" s="133">
        <f>J81+J84+J87+J90+J93</f>
        <v>712</v>
      </c>
      <c r="K96" s="21">
        <f>SUM(D96:J96)</f>
        <v>19713</v>
      </c>
    </row>
    <row r="97" spans="1:11" ht="15" thickBot="1" x14ac:dyDescent="0.45">
      <c r="A97" s="201"/>
      <c r="B97" s="202"/>
      <c r="C97" s="22" t="s">
        <v>4</v>
      </c>
      <c r="D97" s="86">
        <f>D96/D95</f>
        <v>0.65414710485133021</v>
      </c>
      <c r="E97" s="86">
        <f t="shared" ref="E97:H97" si="14">E96/E95</f>
        <v>0.66798254726781636</v>
      </c>
      <c r="F97" s="86">
        <f t="shared" si="14"/>
        <v>0.64282769991755973</v>
      </c>
      <c r="G97" s="86">
        <f t="shared" si="14"/>
        <v>0.82918959954450555</v>
      </c>
      <c r="H97" s="110">
        <f t="shared" si="14"/>
        <v>0.56396866840731075</v>
      </c>
      <c r="I97" s="137">
        <f>I96/I95</f>
        <v>0.53714914694551463</v>
      </c>
      <c r="J97" s="116">
        <f>J96/J95</f>
        <v>0.72653061224489801</v>
      </c>
      <c r="K97" s="86">
        <f>K96/K95</f>
        <v>0.68029816751216488</v>
      </c>
    </row>
    <row r="98" spans="1:11" ht="15" thickBot="1" x14ac:dyDescent="0.45">
      <c r="A98" s="140"/>
      <c r="B98" s="140"/>
      <c r="C98" s="141"/>
      <c r="D98" s="168"/>
      <c r="E98" s="168"/>
      <c r="F98" s="168"/>
      <c r="G98" s="168"/>
      <c r="H98" s="168"/>
      <c r="I98" s="142"/>
      <c r="J98" s="168"/>
      <c r="K98" s="168"/>
    </row>
    <row r="99" spans="1:11" ht="25.8" thickBot="1" x14ac:dyDescent="0.45">
      <c r="A99" s="197" t="s">
        <v>9</v>
      </c>
      <c r="B99" s="198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1</v>
      </c>
    </row>
    <row r="100" spans="1:11" x14ac:dyDescent="0.4">
      <c r="A100" s="203" t="s">
        <v>51</v>
      </c>
      <c r="B100" s="195" t="s">
        <v>52</v>
      </c>
      <c r="C100" s="36" t="s">
        <v>3</v>
      </c>
      <c r="D100" s="163">
        <v>1277</v>
      </c>
      <c r="E100" s="164"/>
      <c r="F100" s="165">
        <v>1271</v>
      </c>
      <c r="G100" s="166">
        <v>658</v>
      </c>
      <c r="H100" s="164"/>
      <c r="I100" s="69">
        <v>239</v>
      </c>
      <c r="J100" s="94">
        <v>60</v>
      </c>
      <c r="K100" s="167">
        <f>SUM(D100:J100)</f>
        <v>3505</v>
      </c>
    </row>
    <row r="101" spans="1:11" x14ac:dyDescent="0.4">
      <c r="A101" s="204"/>
      <c r="B101" s="196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85">
        <f>SUM(D101:J101)</f>
        <v>2392</v>
      </c>
    </row>
    <row r="102" spans="1:11" ht="15" thickBot="1" x14ac:dyDescent="0.45">
      <c r="A102" s="204"/>
      <c r="B102" s="207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81">
        <f>K101/K100</f>
        <v>0.68245363766048506</v>
      </c>
    </row>
    <row r="103" spans="1:11" x14ac:dyDescent="0.4">
      <c r="A103" s="204"/>
      <c r="B103" s="195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82">
        <f>SUM(D103:J103)</f>
        <v>6755</v>
      </c>
    </row>
    <row r="104" spans="1:11" x14ac:dyDescent="0.4">
      <c r="A104" s="204"/>
      <c r="B104" s="196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84">
        <f>SUM(D104:J104)</f>
        <v>4659</v>
      </c>
    </row>
    <row r="105" spans="1:11" ht="15" thickBot="1" x14ac:dyDescent="0.45">
      <c r="A105" s="204"/>
      <c r="B105" s="196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4">
        <f>K104/K103</f>
        <v>0.68971132494448562</v>
      </c>
    </row>
    <row r="106" spans="1:11" x14ac:dyDescent="0.4">
      <c r="A106" s="204"/>
      <c r="B106" s="221" t="s">
        <v>54</v>
      </c>
      <c r="C106" s="169" t="s">
        <v>5</v>
      </c>
      <c r="D106" s="170">
        <v>2884</v>
      </c>
      <c r="E106" s="171">
        <v>916</v>
      </c>
      <c r="F106" s="172">
        <v>1176</v>
      </c>
      <c r="G106" s="173">
        <v>1354</v>
      </c>
      <c r="H106" s="174">
        <v>95</v>
      </c>
      <c r="I106" s="175">
        <v>643</v>
      </c>
      <c r="J106" s="176">
        <v>235</v>
      </c>
      <c r="K106" s="177">
        <f>SUM(D106:J106)</f>
        <v>7303</v>
      </c>
    </row>
    <row r="107" spans="1:11" x14ac:dyDescent="0.4">
      <c r="A107" s="204"/>
      <c r="B107" s="222"/>
      <c r="C107" s="178" t="s">
        <v>0</v>
      </c>
      <c r="D107" s="179">
        <v>1907</v>
      </c>
      <c r="E107" s="180">
        <v>624</v>
      </c>
      <c r="F107" s="181">
        <v>741</v>
      </c>
      <c r="G107" s="180">
        <v>1152</v>
      </c>
      <c r="H107" s="182">
        <v>46</v>
      </c>
      <c r="I107" s="183">
        <v>368</v>
      </c>
      <c r="J107" s="184">
        <v>170</v>
      </c>
      <c r="K107" s="185">
        <f>SUM(D107:J107)</f>
        <v>5008</v>
      </c>
    </row>
    <row r="108" spans="1:11" ht="15" thickBot="1" x14ac:dyDescent="0.45">
      <c r="A108" s="204"/>
      <c r="B108" s="223"/>
      <c r="C108" s="186" t="s">
        <v>4</v>
      </c>
      <c r="D108" s="187">
        <v>0.66100000000000003</v>
      </c>
      <c r="E108" s="188">
        <v>0.68100000000000005</v>
      </c>
      <c r="F108" s="189">
        <v>0.63</v>
      </c>
      <c r="G108" s="190">
        <v>0.85099999999999998</v>
      </c>
      <c r="H108" s="191">
        <v>0.48399999999999999</v>
      </c>
      <c r="I108" s="192">
        <v>0.57199999999999995</v>
      </c>
      <c r="J108" s="193">
        <v>0.72</v>
      </c>
      <c r="K108" s="194">
        <f>K107/K106</f>
        <v>0.68574558400657259</v>
      </c>
    </row>
    <row r="109" spans="1:11" x14ac:dyDescent="0.4">
      <c r="A109" s="204"/>
      <c r="B109" s="206" t="s">
        <v>55</v>
      </c>
      <c r="C109" s="146" t="s">
        <v>5</v>
      </c>
      <c r="D109" s="10"/>
      <c r="E109" s="29"/>
      <c r="F109" s="30"/>
      <c r="G109" s="29"/>
      <c r="H109" s="30"/>
      <c r="I109" s="29"/>
      <c r="J109" s="37"/>
      <c r="K109" s="82"/>
    </row>
    <row r="110" spans="1:11" x14ac:dyDescent="0.4">
      <c r="A110" s="204"/>
      <c r="B110" s="196"/>
      <c r="C110" s="147" t="s">
        <v>0</v>
      </c>
      <c r="D110" s="11"/>
      <c r="E110" s="31"/>
      <c r="F110" s="32"/>
      <c r="G110" s="31"/>
      <c r="H110" s="32"/>
      <c r="I110" s="95"/>
      <c r="J110" s="93"/>
      <c r="K110" s="84"/>
    </row>
    <row r="111" spans="1:11" ht="15" thickBot="1" x14ac:dyDescent="0.45">
      <c r="A111" s="204"/>
      <c r="B111" s="207"/>
      <c r="C111" s="148" t="s">
        <v>4</v>
      </c>
      <c r="D111" s="12"/>
      <c r="E111" s="149"/>
      <c r="F111" s="101"/>
      <c r="G111" s="28"/>
      <c r="H111" s="34"/>
      <c r="I111" s="149"/>
      <c r="J111" s="59"/>
      <c r="K111" s="154"/>
    </row>
    <row r="112" spans="1:11" x14ac:dyDescent="0.4">
      <c r="A112" s="204"/>
      <c r="B112" s="206" t="s">
        <v>56</v>
      </c>
      <c r="C112" s="36" t="s">
        <v>5</v>
      </c>
      <c r="D112" s="13"/>
      <c r="E112" s="157"/>
      <c r="F112" s="29"/>
      <c r="G112" s="37"/>
      <c r="H112" s="102"/>
      <c r="I112" s="29"/>
      <c r="J112" s="37"/>
      <c r="K112" s="82"/>
    </row>
    <row r="113" spans="1:11" x14ac:dyDescent="0.4">
      <c r="A113" s="204"/>
      <c r="B113" s="196"/>
      <c r="C113" s="147" t="s">
        <v>0</v>
      </c>
      <c r="D113" s="11"/>
      <c r="E113" s="103"/>
      <c r="F113" s="31"/>
      <c r="G113" s="38"/>
      <c r="H113" s="103"/>
      <c r="I113" s="95"/>
      <c r="J113" s="93"/>
      <c r="K113" s="84"/>
    </row>
    <row r="114" spans="1:11" ht="15" thickBot="1" x14ac:dyDescent="0.45">
      <c r="A114" s="205"/>
      <c r="B114" s="207"/>
      <c r="C114" s="72" t="s">
        <v>4</v>
      </c>
      <c r="D114" s="14"/>
      <c r="E114" s="117"/>
      <c r="F114" s="149"/>
      <c r="G114" s="158"/>
      <c r="H114" s="117"/>
      <c r="I114" s="149"/>
      <c r="J114" s="59"/>
      <c r="K114" s="154"/>
    </row>
    <row r="115" spans="1:11" x14ac:dyDescent="0.4">
      <c r="A115" s="199" t="s">
        <v>38</v>
      </c>
      <c r="B115" s="200"/>
      <c r="C115" s="18" t="s">
        <v>5</v>
      </c>
      <c r="D115" s="19">
        <f>D100+D103+D106+D109+D112</f>
        <v>6890</v>
      </c>
      <c r="E115" s="19">
        <f t="shared" ref="E115:H115" si="15">E100+E103+E106+E109+E112</f>
        <v>1974</v>
      </c>
      <c r="F115" s="123">
        <f t="shared" si="15"/>
        <v>3611</v>
      </c>
      <c r="G115" s="19">
        <f t="shared" si="15"/>
        <v>3114</v>
      </c>
      <c r="H115" s="108">
        <f t="shared" si="15"/>
        <v>173</v>
      </c>
      <c r="I115" s="130">
        <f>I100+I103+I106+I109+I112</f>
        <v>1335</v>
      </c>
      <c r="J115" s="130">
        <f>J100+J103+J106+J109+J112</f>
        <v>466</v>
      </c>
      <c r="K115" s="19">
        <f>SUM(D115:J115)</f>
        <v>17563</v>
      </c>
    </row>
    <row r="116" spans="1:11" x14ac:dyDescent="0.4">
      <c r="A116" s="199"/>
      <c r="B116" s="200"/>
      <c r="C116" s="20" t="s">
        <v>0</v>
      </c>
      <c r="D116" s="21">
        <f>D101+D104+D107+D110+D113</f>
        <v>4545</v>
      </c>
      <c r="E116" s="21">
        <f t="shared" ref="E116:H116" si="16">E101+E104+E107+E110+E113</f>
        <v>1386</v>
      </c>
      <c r="F116" s="21">
        <f t="shared" si="16"/>
        <v>2363</v>
      </c>
      <c r="G116" s="21">
        <f t="shared" si="16"/>
        <v>2649</v>
      </c>
      <c r="H116" s="109">
        <f t="shared" si="16"/>
        <v>88</v>
      </c>
      <c r="I116" s="133">
        <f>I101+I104+I107+I110+I113</f>
        <v>691</v>
      </c>
      <c r="J116" s="133">
        <f>J101+J104+J107+J110+J113</f>
        <v>337</v>
      </c>
      <c r="K116" s="21">
        <f>SUM(D116:J116)</f>
        <v>12059</v>
      </c>
    </row>
    <row r="117" spans="1:11" ht="15" thickBot="1" x14ac:dyDescent="0.45">
      <c r="A117" s="201"/>
      <c r="B117" s="202"/>
      <c r="C117" s="22" t="s">
        <v>4</v>
      </c>
      <c r="D117" s="86">
        <f>D116/D115</f>
        <v>0.65965166908563133</v>
      </c>
      <c r="E117" s="86">
        <f t="shared" ref="E117:H117" si="17">E116/E115</f>
        <v>0.7021276595744681</v>
      </c>
      <c r="F117" s="86">
        <f t="shared" si="17"/>
        <v>0.65438936582664087</v>
      </c>
      <c r="G117" s="86">
        <f t="shared" si="17"/>
        <v>0.85067437379576105</v>
      </c>
      <c r="H117" s="110">
        <f t="shared" si="17"/>
        <v>0.50867052023121384</v>
      </c>
      <c r="I117" s="137">
        <f>I116/I115</f>
        <v>0.51760299625468165</v>
      </c>
      <c r="J117" s="116">
        <f>J116/J115</f>
        <v>0.72317596566523601</v>
      </c>
      <c r="K117" s="86">
        <f>K116/K115</f>
        <v>0.68661390423048452</v>
      </c>
    </row>
  </sheetData>
  <mergeCells count="49">
    <mergeCell ref="A115:B117"/>
    <mergeCell ref="A99:B99"/>
    <mergeCell ref="A100:A114"/>
    <mergeCell ref="B100:B102"/>
    <mergeCell ref="B103:B105"/>
    <mergeCell ref="B106:B108"/>
    <mergeCell ref="B109:B111"/>
    <mergeCell ref="B112:B114"/>
    <mergeCell ref="A95:B97"/>
    <mergeCell ref="A79:B79"/>
    <mergeCell ref="A80:A94"/>
    <mergeCell ref="B80:B82"/>
    <mergeCell ref="B83:B85"/>
    <mergeCell ref="B86:B88"/>
    <mergeCell ref="B89:B91"/>
    <mergeCell ref="B92:B94"/>
    <mergeCell ref="A75:B77"/>
    <mergeCell ref="A62:B62"/>
    <mergeCell ref="A63:A74"/>
    <mergeCell ref="B63:B65"/>
    <mergeCell ref="B66:B68"/>
    <mergeCell ref="B69:B71"/>
    <mergeCell ref="B72:B74"/>
    <mergeCell ref="A58:B60"/>
    <mergeCell ref="A42:B42"/>
    <mergeCell ref="A43:A57"/>
    <mergeCell ref="B43:B45"/>
    <mergeCell ref="B46:B48"/>
    <mergeCell ref="B49:B51"/>
    <mergeCell ref="B52:B54"/>
    <mergeCell ref="B55:B57"/>
    <mergeCell ref="A1:C1"/>
    <mergeCell ref="A22:B22"/>
    <mergeCell ref="A18:B20"/>
    <mergeCell ref="B12:B14"/>
    <mergeCell ref="D1:J1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자료(6월01일주실적Upload)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2023-06-21T05:17:51Z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