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5월8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9" l="1"/>
  <c r="K84" i="9"/>
  <c r="K83" i="9"/>
  <c r="J97" i="9" l="1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K81" i="9"/>
  <c r="K80" i="9"/>
  <c r="H97" i="9" l="1"/>
  <c r="I97" i="9"/>
  <c r="G97" i="9"/>
  <c r="F97" i="9"/>
  <c r="D97" i="9"/>
  <c r="K82" i="9"/>
  <c r="E97" i="9"/>
  <c r="K95" i="9"/>
  <c r="K96" i="9"/>
  <c r="K73" i="9"/>
  <c r="K72" i="9"/>
  <c r="K74" i="9" l="1"/>
  <c r="K97" i="9"/>
  <c r="K70" i="9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<sst xmlns="http://schemas.openxmlformats.org/spreadsheetml/2006/main" count="174" uniqueCount="51">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</sst>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41" fontId="8" fillId="7" borderId="9" xfId="2" applyFont="1" applyFill="1" applyBorder="1" applyAlignment="1">
      <alignment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8" fillId="7" borderId="41" xfId="2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41" fontId="8" fillId="7" borderId="13" xfId="2" applyFont="1" applyFill="1" applyBorder="1" applyAlignment="1">
      <alignment vertical="center" wrapText="1"/>
    </xf>
    <xf numFmtId="9" fontId="7" fillId="5" borderId="4" xfId="0" applyNumberFormat="1" applyFont="1" applyFill="1" applyBorder="1" applyAlignment="1">
      <alignment vertical="center" wrapText="1"/>
    </xf>
    <xf numFmtId="0" fontId="9" fillId="7" borderId="22" xfId="0" applyFont="1" applyFill="1" applyBorder="1" applyAlignment="1">
      <alignment horizontal="center" vertical="center" wrapText="1"/>
    </xf>
    <xf numFmtId="41" fontId="3" fillId="7" borderId="15" xfId="2" applyFont="1" applyFill="1" applyBorder="1">
      <alignment vertical="center"/>
    </xf>
    <xf numFmtId="41" fontId="7" fillId="7" borderId="13" xfId="2" applyFont="1" applyFill="1" applyBorder="1" applyAlignment="1">
      <alignment vertical="center" wrapText="1"/>
    </xf>
    <xf numFmtId="41" fontId="7" fillId="7" borderId="2" xfId="2" applyFont="1" applyFill="1" applyBorder="1" applyAlignment="1">
      <alignment vertical="center" wrapText="1"/>
    </xf>
    <xf numFmtId="41" fontId="3" fillId="7" borderId="2" xfId="2" applyFont="1" applyFill="1" applyBorder="1">
      <alignment vertical="center"/>
    </xf>
    <xf numFmtId="41" fontId="7" fillId="7" borderId="9" xfId="2" applyFont="1" applyFill="1" applyBorder="1" applyAlignment="1">
      <alignment vertical="center" wrapText="1"/>
    </xf>
    <xf numFmtId="41" fontId="7" fillId="7" borderId="41" xfId="2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41" fontId="5" fillId="7" borderId="28" xfId="2" applyFont="1" applyFill="1" applyBorder="1">
      <alignment vertical="center"/>
    </xf>
    <xf numFmtId="41" fontId="8" fillId="7" borderId="2" xfId="2" applyFont="1" applyFill="1" applyBorder="1" applyAlignment="1">
      <alignment vertical="center" wrapText="1"/>
    </xf>
    <xf numFmtId="41" fontId="5" fillId="7" borderId="2" xfId="2" applyFont="1" applyFill="1" applyBorder="1">
      <alignment vertical="center"/>
    </xf>
    <xf numFmtId="41" fontId="5" fillId="7" borderId="13" xfId="2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9" fontId="3" fillId="7" borderId="16" xfId="1" applyNumberFormat="1" applyFont="1" applyFill="1" applyBorder="1">
      <alignment vertical="center"/>
    </xf>
    <xf numFmtId="9" fontId="7" fillId="7" borderId="14" xfId="1" applyNumberFormat="1" applyFont="1" applyFill="1" applyBorder="1" applyAlignment="1">
      <alignment vertical="center" wrapText="1"/>
    </xf>
    <xf numFmtId="9" fontId="3" fillId="7" borderId="14" xfId="1" applyNumberFormat="1" applyFont="1" applyFill="1" applyBorder="1">
      <alignment vertical="center"/>
    </xf>
    <xf numFmtId="9" fontId="7" fillId="7" borderId="26" xfId="1" applyNumberFormat="1" applyFont="1" applyFill="1" applyBorder="1" applyAlignment="1">
      <alignment vertical="center" wrapText="1"/>
    </xf>
    <xf numFmtId="9" fontId="7" fillId="7" borderId="27" xfId="1" applyNumberFormat="1" applyFont="1" applyFill="1" applyBorder="1" applyAlignment="1">
      <alignment vertical="center" wrapText="1"/>
    </xf>
    <xf numFmtId="9" fontId="3" fillId="7" borderId="4" xfId="1" applyNumberFormat="1" applyFont="1" applyFill="1" applyBorder="1" applyAlignment="1">
      <alignment horizontal="center" vertical="center"/>
    </xf>
    <xf numFmtId="41" fontId="7" fillId="7" borderId="33" xfId="2" applyFont="1" applyFill="1" applyBorder="1" applyAlignment="1">
      <alignment vertical="center" wrapText="1"/>
    </xf>
    <xf numFmtId="41" fontId="8" fillId="7" borderId="34" xfId="2" applyFont="1" applyFill="1" applyBorder="1" applyAlignment="1">
      <alignment vertical="center" wrapText="1"/>
    </xf>
    <xf numFmtId="9" fontId="7" fillId="7" borderId="35" xfId="1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B76" workbookViewId="0">
      <selection activeCell="M83" sqref="M83"/>
    </sheetView>
  </sheetViews>
  <sheetFormatPr defaultRowHeight="14.4" x14ac:dyDescent="0.4"/>
  <cols>
    <col min="1" max="1" width="8.796875" style="126"/>
    <col min="2" max="2" width="11.19921875" style="126" customWidth="1"/>
    <col min="3" max="4" width="16" style="126" customWidth="1"/>
    <col min="5" max="10" width="14.19921875" style="126" customWidth="1"/>
    <col min="11" max="11" width="17.5" style="126" customWidth="1"/>
    <col min="12" max="16384" width="8.796875" style="126"/>
  </cols>
  <sheetData>
    <row r="1" spans="1:11" ht="64.2" customHeight="1" thickBot="1" x14ac:dyDescent="0.45">
      <c r="A1" s="199" t="s">
        <v>11</v>
      </c>
      <c r="B1" s="200"/>
      <c r="C1" s="200"/>
      <c r="D1" s="199" t="s">
        <v>50</v>
      </c>
      <c r="E1" s="200"/>
      <c r="F1" s="200"/>
      <c r="G1" s="200"/>
      <c r="H1" s="200"/>
      <c r="I1" s="200"/>
      <c r="J1" s="205"/>
      <c r="K1" s="125" t="s">
        <v>43</v>
      </c>
    </row>
    <row r="2" spans="1:11" ht="35.4" customHeight="1" thickBot="1" x14ac:dyDescent="0.45">
      <c r="A2" s="187" t="s">
        <v>9</v>
      </c>
      <c r="B2" s="188"/>
      <c r="C2" s="127" t="s">
        <v>10</v>
      </c>
      <c r="D2" s="2" t="s">
        <v>2</v>
      </c>
      <c r="E2" s="2" t="s">
        <v>7</v>
      </c>
      <c r="F2" s="128" t="s">
        <v>8</v>
      </c>
      <c r="G2" s="129" t="s">
        <v>35</v>
      </c>
      <c r="H2" s="128" t="s">
        <v>6</v>
      </c>
      <c r="I2" s="129" t="s">
        <v>28</v>
      </c>
      <c r="J2" s="128" t="s">
        <v>29</v>
      </c>
      <c r="K2" s="129" t="s">
        <v>1</v>
      </c>
    </row>
    <row r="3" spans="1:11" ht="17.399999999999999" customHeight="1" x14ac:dyDescent="0.4">
      <c r="A3" s="189" t="s">
        <v>39</v>
      </c>
      <c r="B3" s="192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90"/>
      <c r="B4" s="193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90"/>
      <c r="B5" s="194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90"/>
      <c r="B6" s="198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90"/>
      <c r="B7" s="193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90"/>
      <c r="B8" s="193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90"/>
      <c r="B9" s="192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90"/>
      <c r="B10" s="193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90"/>
      <c r="B11" s="194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90"/>
      <c r="B12" s="192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90"/>
      <c r="B13" s="193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90"/>
      <c r="B14" s="194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90"/>
      <c r="B15" s="192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90"/>
      <c r="B16" s="193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91"/>
      <c r="B17" s="194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201" t="s">
        <v>36</v>
      </c>
      <c r="B18" s="202"/>
      <c r="C18" s="130" t="s">
        <v>5</v>
      </c>
      <c r="D18" s="131">
        <v>11382</v>
      </c>
      <c r="E18" s="131">
        <v>6814</v>
      </c>
      <c r="F18" s="131">
        <v>4512</v>
      </c>
      <c r="G18" s="131">
        <v>5359</v>
      </c>
      <c r="H18" s="131">
        <v>318</v>
      </c>
      <c r="I18" s="131">
        <f>I3+I6+I9+I12+I15</f>
        <v>1663</v>
      </c>
      <c r="J18" s="132">
        <v>748</v>
      </c>
      <c r="K18" s="19">
        <f>SUM(D18:J18)</f>
        <v>30796</v>
      </c>
    </row>
    <row r="19" spans="1:11" x14ac:dyDescent="0.4">
      <c r="A19" s="201"/>
      <c r="B19" s="202"/>
      <c r="C19" s="133" t="s">
        <v>0</v>
      </c>
      <c r="D19" s="134">
        <v>6169</v>
      </c>
      <c r="E19" s="134">
        <v>4603</v>
      </c>
      <c r="F19" s="134">
        <v>2482</v>
      </c>
      <c r="G19" s="134">
        <v>3440</v>
      </c>
      <c r="H19" s="134">
        <v>120</v>
      </c>
      <c r="I19" s="134">
        <f>I4+I7+I10+I13+I16</f>
        <v>1008</v>
      </c>
      <c r="J19" s="135">
        <v>501</v>
      </c>
      <c r="K19" s="21">
        <f>SUM(D19:J19)</f>
        <v>18323</v>
      </c>
    </row>
    <row r="20" spans="1:11" ht="15" thickBot="1" x14ac:dyDescent="0.45">
      <c r="A20" s="203"/>
      <c r="B20" s="204"/>
      <c r="C20" s="136" t="s">
        <v>4</v>
      </c>
      <c r="D20" s="137">
        <v>0.54199613424705673</v>
      </c>
      <c r="E20" s="137">
        <v>0.67552098620487233</v>
      </c>
      <c r="F20" s="137">
        <v>0.55008865248226946</v>
      </c>
      <c r="G20" s="137">
        <v>0.64191080425452507</v>
      </c>
      <c r="H20" s="137">
        <v>0.37735849056603776</v>
      </c>
      <c r="I20" s="138">
        <f>I19/I18</f>
        <v>0.60613349368610947</v>
      </c>
      <c r="J20" s="139">
        <f>J19/J18</f>
        <v>0.6697860962566845</v>
      </c>
      <c r="K20" s="140">
        <f>K19/K18</f>
        <v>0.59497986751526177</v>
      </c>
    </row>
    <row r="21" spans="1:11" ht="15" thickBot="1" x14ac:dyDescent="0.45">
      <c r="A21" s="141"/>
      <c r="B21" s="141"/>
      <c r="C21" s="142"/>
      <c r="D21" s="143"/>
      <c r="E21" s="143"/>
      <c r="F21" s="143"/>
      <c r="G21" s="143"/>
      <c r="H21" s="143"/>
      <c r="I21" s="143"/>
      <c r="J21" s="143"/>
      <c r="K21" s="143"/>
    </row>
    <row r="22" spans="1:11" ht="39" customHeight="1" thickBot="1" x14ac:dyDescent="0.45">
      <c r="A22" s="187" t="s">
        <v>9</v>
      </c>
      <c r="B22" s="188"/>
      <c r="C22" s="127" t="s">
        <v>10</v>
      </c>
      <c r="D22" s="2" t="s">
        <v>41</v>
      </c>
      <c r="E22" s="2" t="s">
        <v>7</v>
      </c>
      <c r="F22" s="128" t="s">
        <v>8</v>
      </c>
      <c r="G22" s="129" t="s">
        <v>35</v>
      </c>
      <c r="H22" s="128" t="s">
        <v>6</v>
      </c>
      <c r="I22" s="129" t="s">
        <v>31</v>
      </c>
      <c r="J22" s="128" t="s">
        <v>29</v>
      </c>
      <c r="K22" s="129" t="s">
        <v>1</v>
      </c>
    </row>
    <row r="23" spans="1:11" x14ac:dyDescent="0.4">
      <c r="A23" s="189" t="s">
        <v>37</v>
      </c>
      <c r="B23" s="192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90"/>
      <c r="B24" s="193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90"/>
      <c r="B25" s="194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90"/>
      <c r="B26" s="198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90"/>
      <c r="B27" s="193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90"/>
      <c r="B28" s="193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90"/>
      <c r="B29" s="192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90"/>
      <c r="B30" s="193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90"/>
      <c r="B31" s="194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90"/>
      <c r="B32" s="192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90"/>
      <c r="B33" s="193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90"/>
      <c r="B34" s="194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90"/>
      <c r="B35" s="206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90"/>
      <c r="B36" s="207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91"/>
      <c r="B37" s="208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83" t="s">
        <v>38</v>
      </c>
      <c r="B38" s="184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1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83"/>
      <c r="B39" s="184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4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85"/>
      <c r="B40" s="186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8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44"/>
      <c r="G41" s="145"/>
      <c r="I41" s="146"/>
    </row>
    <row r="42" spans="1:11" ht="37.799999999999997" customHeight="1" thickBot="1" x14ac:dyDescent="0.45">
      <c r="A42" s="187" t="s">
        <v>9</v>
      </c>
      <c r="B42" s="188"/>
      <c r="C42" s="127" t="s">
        <v>10</v>
      </c>
      <c r="D42" s="2" t="s">
        <v>2</v>
      </c>
      <c r="E42" s="2" t="s">
        <v>7</v>
      </c>
      <c r="F42" s="128" t="s">
        <v>8</v>
      </c>
      <c r="G42" s="129" t="s">
        <v>35</v>
      </c>
      <c r="H42" s="128" t="s">
        <v>6</v>
      </c>
      <c r="I42" s="129" t="s">
        <v>28</v>
      </c>
      <c r="J42" s="128" t="s">
        <v>29</v>
      </c>
      <c r="K42" s="129" t="s">
        <v>1</v>
      </c>
    </row>
    <row r="43" spans="1:11" x14ac:dyDescent="0.4">
      <c r="A43" s="189" t="s">
        <v>42</v>
      </c>
      <c r="B43" s="192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90"/>
      <c r="B44" s="193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90"/>
      <c r="B45" s="194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90"/>
      <c r="B46" s="198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90"/>
      <c r="B47" s="193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90"/>
      <c r="B48" s="193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90"/>
      <c r="B49" s="192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90"/>
      <c r="B50" s="193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90"/>
      <c r="B51" s="194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90"/>
      <c r="B52" s="192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90"/>
      <c r="B53" s="193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90"/>
      <c r="B54" s="194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90"/>
      <c r="B55" s="192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90"/>
      <c r="B56" s="193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91"/>
      <c r="B57" s="194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83" t="s">
        <v>38</v>
      </c>
      <c r="B58" s="184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1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83"/>
      <c r="B59" s="184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4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85"/>
      <c r="B60" s="186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8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46"/>
    </row>
    <row r="62" spans="1:11" ht="37.200000000000003" customHeight="1" thickBot="1" x14ac:dyDescent="0.45">
      <c r="A62" s="187" t="s">
        <v>9</v>
      </c>
      <c r="B62" s="188"/>
      <c r="C62" s="127" t="s">
        <v>10</v>
      </c>
      <c r="D62" s="2" t="s">
        <v>41</v>
      </c>
      <c r="E62" s="2" t="s">
        <v>7</v>
      </c>
      <c r="F62" s="128" t="s">
        <v>8</v>
      </c>
      <c r="G62" s="129" t="s">
        <v>35</v>
      </c>
      <c r="H62" s="128" t="s">
        <v>6</v>
      </c>
      <c r="I62" s="129" t="s">
        <v>32</v>
      </c>
      <c r="J62" s="128" t="s">
        <v>29</v>
      </c>
      <c r="K62" s="129" t="s">
        <v>1</v>
      </c>
    </row>
    <row r="63" spans="1:11" x14ac:dyDescent="0.4">
      <c r="A63" s="197" t="s">
        <v>40</v>
      </c>
      <c r="B63" s="192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90"/>
      <c r="B64" s="193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90"/>
      <c r="B65" s="194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90"/>
      <c r="B66" s="198" t="s">
        <v>30</v>
      </c>
      <c r="C66" s="147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190"/>
      <c r="B67" s="193"/>
      <c r="C67" s="148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190"/>
      <c r="B68" s="193"/>
      <c r="C68" s="149" t="s">
        <v>4</v>
      </c>
      <c r="D68" s="151">
        <v>0.69199999999999995</v>
      </c>
      <c r="E68" s="152">
        <v>0.79500000000000004</v>
      </c>
      <c r="F68" s="152">
        <v>0.63600000000000001</v>
      </c>
      <c r="G68" s="153">
        <v>0.79300000000000004</v>
      </c>
      <c r="H68" s="101">
        <v>0.67600000000000005</v>
      </c>
      <c r="I68" s="150">
        <v>0.60899999999999999</v>
      </c>
      <c r="J68" s="154">
        <f>J67/J66</f>
        <v>0.67153284671532842</v>
      </c>
      <c r="K68" s="155">
        <f>K67/K66</f>
        <v>0.71390158644796986</v>
      </c>
    </row>
    <row r="69" spans="1:11" x14ac:dyDescent="0.4">
      <c r="A69" s="190"/>
      <c r="B69" s="192" t="s">
        <v>33</v>
      </c>
      <c r="C69" s="147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 x14ac:dyDescent="0.4">
      <c r="A70" s="190"/>
      <c r="B70" s="193"/>
      <c r="C70" s="148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 x14ac:dyDescent="0.45">
      <c r="A71" s="190"/>
      <c r="B71" s="194"/>
      <c r="C71" s="149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5">
        <f>K70/K69</f>
        <v>0.68727610455088228</v>
      </c>
    </row>
    <row r="72" spans="1:11" x14ac:dyDescent="0.4">
      <c r="A72" s="190"/>
      <c r="B72" s="198" t="s">
        <v>34</v>
      </c>
      <c r="C72" s="147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7">
        <v>293</v>
      </c>
      <c r="K72" s="82">
        <f>SUM(D72:J72)</f>
        <v>7040</v>
      </c>
    </row>
    <row r="73" spans="1:11" x14ac:dyDescent="0.4">
      <c r="A73" s="190"/>
      <c r="B73" s="193"/>
      <c r="C73" s="148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93">
        <v>232</v>
      </c>
      <c r="K73" s="84">
        <f>SUM(D73:J73)</f>
        <v>4612</v>
      </c>
    </row>
    <row r="74" spans="1:11" ht="15" thickBot="1" x14ac:dyDescent="0.45">
      <c r="A74" s="191"/>
      <c r="B74" s="194"/>
      <c r="C74" s="149" t="s">
        <v>4</v>
      </c>
      <c r="D74" s="12">
        <v>0.63300000000000001</v>
      </c>
      <c r="E74" s="150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59">
        <v>0.79</v>
      </c>
      <c r="K74" s="155">
        <f>K73/K72</f>
        <v>0.6551136363636364</v>
      </c>
    </row>
    <row r="75" spans="1:11" x14ac:dyDescent="0.4">
      <c r="A75" s="183" t="s">
        <v>38</v>
      </c>
      <c r="B75" s="184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 x14ac:dyDescent="0.4">
      <c r="A76" s="183"/>
      <c r="B76" s="184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 x14ac:dyDescent="0.45">
      <c r="A77" s="185"/>
      <c r="B77" s="186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78" spans="1:11" ht="15" thickBot="1" x14ac:dyDescent="0.45"/>
    <row r="79" spans="1:11" ht="25.8" thickBot="1" x14ac:dyDescent="0.45">
      <c r="A79" s="187" t="s">
        <v>9</v>
      </c>
      <c r="B79" s="188"/>
      <c r="C79" s="127" t="s">
        <v>10</v>
      </c>
      <c r="D79" s="2" t="s">
        <v>2</v>
      </c>
      <c r="E79" s="158" t="s">
        <v>7</v>
      </c>
      <c r="F79" s="128" t="s">
        <v>8</v>
      </c>
      <c r="G79" s="129" t="s">
        <v>35</v>
      </c>
      <c r="H79" s="128" t="s">
        <v>6</v>
      </c>
      <c r="I79" s="129" t="s">
        <v>28</v>
      </c>
      <c r="J79" s="128" t="s">
        <v>29</v>
      </c>
      <c r="K79" s="129" t="s">
        <v>1</v>
      </c>
    </row>
    <row r="80" spans="1:11" x14ac:dyDescent="0.4">
      <c r="A80" s="189" t="s">
        <v>44</v>
      </c>
      <c r="B80" s="192" t="s">
        <v>45</v>
      </c>
      <c r="C80" s="147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7">
        <v>87</v>
      </c>
      <c r="K80" s="80">
        <f>SUM(D80:J80)</f>
        <v>6240</v>
      </c>
    </row>
    <row r="81" spans="1:11" x14ac:dyDescent="0.4">
      <c r="A81" s="190"/>
      <c r="B81" s="193"/>
      <c r="C81" s="148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93">
        <v>52</v>
      </c>
      <c r="K81" s="85">
        <f>SUM(D81:J81)</f>
        <v>4153</v>
      </c>
    </row>
    <row r="82" spans="1:11" ht="15" thickBot="1" x14ac:dyDescent="0.45">
      <c r="A82" s="190"/>
      <c r="B82" s="194"/>
      <c r="C82" s="149" t="s">
        <v>4</v>
      </c>
      <c r="D82" s="66">
        <v>0.65900000000000003</v>
      </c>
      <c r="E82" s="160">
        <v>0.627</v>
      </c>
      <c r="F82" s="67">
        <v>0.64300000000000002</v>
      </c>
      <c r="G82" s="68">
        <v>0.81</v>
      </c>
      <c r="H82" s="34">
        <v>0.53600000000000003</v>
      </c>
      <c r="I82" s="150">
        <v>0.46600000000000003</v>
      </c>
      <c r="J82" s="59">
        <f>J81/J80</f>
        <v>0.5977011494252874</v>
      </c>
      <c r="K82" s="81">
        <f>K81/K80</f>
        <v>0.66554487179487176</v>
      </c>
    </row>
    <row r="83" spans="1:11" x14ac:dyDescent="0.4">
      <c r="A83" s="190"/>
      <c r="B83" s="195" t="s">
        <v>46</v>
      </c>
      <c r="C83" s="161" t="s">
        <v>3</v>
      </c>
      <c r="D83" s="162">
        <v>2437</v>
      </c>
      <c r="E83" s="180"/>
      <c r="F83" s="164">
        <v>1227</v>
      </c>
      <c r="G83" s="165">
        <v>1189</v>
      </c>
      <c r="H83" s="166">
        <v>73</v>
      </c>
      <c r="I83" s="163">
        <v>268</v>
      </c>
      <c r="J83" s="167">
        <v>250</v>
      </c>
      <c r="K83" s="168">
        <f>SUM(D83:J83)</f>
        <v>5444</v>
      </c>
    </row>
    <row r="84" spans="1:11" x14ac:dyDescent="0.4">
      <c r="A84" s="190"/>
      <c r="B84" s="196"/>
      <c r="C84" s="156" t="s">
        <v>0</v>
      </c>
      <c r="D84" s="169">
        <v>1704</v>
      </c>
      <c r="E84" s="181"/>
      <c r="F84" s="170">
        <v>755</v>
      </c>
      <c r="G84" s="171">
        <v>1013</v>
      </c>
      <c r="H84" s="124">
        <v>37</v>
      </c>
      <c r="I84" s="159">
        <v>125</v>
      </c>
      <c r="J84" s="157">
        <v>137</v>
      </c>
      <c r="K84" s="172">
        <f>SUM(D84:J84)</f>
        <v>3771</v>
      </c>
    </row>
    <row r="85" spans="1:11" ht="15" thickBot="1" x14ac:dyDescent="0.45">
      <c r="A85" s="190"/>
      <c r="B85" s="196"/>
      <c r="C85" s="173" t="s">
        <v>4</v>
      </c>
      <c r="D85" s="174">
        <v>0.69899999999999995</v>
      </c>
      <c r="E85" s="182"/>
      <c r="F85" s="175">
        <v>0.61499999999999999</v>
      </c>
      <c r="G85" s="176">
        <v>0.85199999999999998</v>
      </c>
      <c r="H85" s="177">
        <v>0.52100000000000002</v>
      </c>
      <c r="I85" s="175">
        <v>0.46600000000000003</v>
      </c>
      <c r="J85" s="178">
        <v>0.55000000000000004</v>
      </c>
      <c r="K85" s="179">
        <f>K84/K83</f>
        <v>0.69268919911829541</v>
      </c>
    </row>
    <row r="86" spans="1:11" x14ac:dyDescent="0.4">
      <c r="A86" s="190"/>
      <c r="B86" s="192" t="s">
        <v>47</v>
      </c>
      <c r="C86" s="147" t="s">
        <v>5</v>
      </c>
      <c r="D86" s="48"/>
      <c r="E86" s="49"/>
      <c r="F86" s="50"/>
      <c r="G86" s="49"/>
      <c r="H86" s="102"/>
      <c r="I86" s="29"/>
      <c r="J86" s="37"/>
      <c r="K86" s="82"/>
    </row>
    <row r="87" spans="1:11" ht="25.2" customHeight="1" x14ac:dyDescent="0.4">
      <c r="A87" s="190"/>
      <c r="B87" s="193"/>
      <c r="C87" s="148" t="s">
        <v>0</v>
      </c>
      <c r="D87" s="26"/>
      <c r="E87" s="32"/>
      <c r="F87" s="51"/>
      <c r="G87" s="32"/>
      <c r="H87" s="103"/>
      <c r="I87" s="95"/>
      <c r="J87" s="93"/>
      <c r="K87" s="84"/>
    </row>
    <row r="88" spans="1:11" ht="16.2" customHeight="1" thickBot="1" x14ac:dyDescent="0.45">
      <c r="A88" s="190"/>
      <c r="B88" s="194"/>
      <c r="C88" s="149" t="s">
        <v>4</v>
      </c>
      <c r="D88" s="52"/>
      <c r="E88" s="53"/>
      <c r="F88" s="58"/>
      <c r="G88" s="54"/>
      <c r="H88" s="104"/>
      <c r="I88" s="55"/>
      <c r="J88" s="97"/>
      <c r="K88" s="155"/>
    </row>
    <row r="89" spans="1:11" ht="16.2" customHeight="1" x14ac:dyDescent="0.4">
      <c r="A89" s="190"/>
      <c r="B89" s="192" t="s">
        <v>48</v>
      </c>
      <c r="C89" s="147" t="s">
        <v>5</v>
      </c>
      <c r="D89" s="10"/>
      <c r="E89" s="29"/>
      <c r="F89" s="30"/>
      <c r="G89" s="29"/>
      <c r="H89" s="30"/>
      <c r="I89" s="29"/>
      <c r="J89" s="37"/>
      <c r="K89" s="82"/>
    </row>
    <row r="90" spans="1:11" x14ac:dyDescent="0.4">
      <c r="A90" s="190"/>
      <c r="B90" s="193"/>
      <c r="C90" s="148" t="s">
        <v>0</v>
      </c>
      <c r="D90" s="11"/>
      <c r="E90" s="31"/>
      <c r="F90" s="32"/>
      <c r="G90" s="31"/>
      <c r="H90" s="32"/>
      <c r="I90" s="95"/>
      <c r="J90" s="93"/>
      <c r="K90" s="84"/>
    </row>
    <row r="91" spans="1:11" ht="15" thickBot="1" x14ac:dyDescent="0.45">
      <c r="A91" s="190"/>
      <c r="B91" s="194"/>
      <c r="C91" s="149" t="s">
        <v>4</v>
      </c>
      <c r="D91" s="12"/>
      <c r="E91" s="150"/>
      <c r="F91" s="34"/>
      <c r="G91" s="28"/>
      <c r="H91" s="34"/>
      <c r="I91" s="150"/>
      <c r="J91" s="59"/>
      <c r="K91" s="155"/>
    </row>
    <row r="92" spans="1:11" x14ac:dyDescent="0.4">
      <c r="A92" s="190"/>
      <c r="B92" s="192" t="s">
        <v>49</v>
      </c>
      <c r="C92" s="36" t="s">
        <v>5</v>
      </c>
      <c r="D92" s="13"/>
      <c r="E92" s="69"/>
      <c r="F92" s="29"/>
      <c r="G92" s="29"/>
      <c r="H92" s="102"/>
      <c r="I92" s="29"/>
      <c r="J92" s="37"/>
      <c r="K92" s="82"/>
    </row>
    <row r="93" spans="1:11" x14ac:dyDescent="0.4">
      <c r="A93" s="190"/>
      <c r="B93" s="193"/>
      <c r="C93" s="148" t="s">
        <v>0</v>
      </c>
      <c r="D93" s="11"/>
      <c r="E93" s="31"/>
      <c r="F93" s="31"/>
      <c r="G93" s="31"/>
      <c r="H93" s="103"/>
      <c r="I93" s="95"/>
      <c r="J93" s="93"/>
      <c r="K93" s="84"/>
    </row>
    <row r="94" spans="1:11" ht="15" thickBot="1" x14ac:dyDescent="0.45">
      <c r="A94" s="191"/>
      <c r="B94" s="194"/>
      <c r="C94" s="72" t="s">
        <v>4</v>
      </c>
      <c r="D94" s="14"/>
      <c r="E94" s="150"/>
      <c r="F94" s="150"/>
      <c r="G94" s="28"/>
      <c r="H94" s="117"/>
      <c r="I94" s="150"/>
      <c r="J94" s="59"/>
      <c r="K94" s="155"/>
    </row>
    <row r="95" spans="1:11" x14ac:dyDescent="0.4">
      <c r="A95" s="183" t="s">
        <v>38</v>
      </c>
      <c r="B95" s="184"/>
      <c r="C95" s="18" t="s">
        <v>5</v>
      </c>
      <c r="D95" s="19">
        <f>D80+D83+D86+D89+D92</f>
        <v>4527</v>
      </c>
      <c r="E95" s="19">
        <f t="shared" ref="E95:H95" si="12">E80+E83+E86+E89+E92</f>
        <v>1342</v>
      </c>
      <c r="F95" s="19">
        <f t="shared" si="12"/>
        <v>2463</v>
      </c>
      <c r="G95" s="19">
        <f t="shared" si="12"/>
        <v>2324</v>
      </c>
      <c r="H95" s="108">
        <f t="shared" si="12"/>
        <v>155</v>
      </c>
      <c r="I95" s="131">
        <f>I80+I83+I86+I89+I92</f>
        <v>536</v>
      </c>
      <c r="J95" s="114">
        <v>1267</v>
      </c>
      <c r="K95" s="19">
        <f>SUM(D95:J95)</f>
        <v>12614</v>
      </c>
    </row>
    <row r="96" spans="1:11" x14ac:dyDescent="0.4">
      <c r="A96" s="183"/>
      <c r="B96" s="184"/>
      <c r="C96" s="20" t="s">
        <v>0</v>
      </c>
      <c r="D96" s="21">
        <f>D81+D84+D87+D90+D93</f>
        <v>3081</v>
      </c>
      <c r="E96" s="21">
        <f t="shared" ref="E96:H96" si="13">E81+E84+E87+E90+E93</f>
        <v>841</v>
      </c>
      <c r="F96" s="21">
        <f t="shared" si="13"/>
        <v>1550</v>
      </c>
      <c r="G96" s="21">
        <f t="shared" si="13"/>
        <v>1932</v>
      </c>
      <c r="H96" s="109">
        <f t="shared" si="13"/>
        <v>81</v>
      </c>
      <c r="I96" s="134">
        <f>I81+I84+I87+I90+I93</f>
        <v>250</v>
      </c>
      <c r="J96" s="115">
        <v>892</v>
      </c>
      <c r="K96" s="21">
        <f>SUM(D96:J96)</f>
        <v>8627</v>
      </c>
    </row>
    <row r="97" spans="1:11" ht="15" thickBot="1" x14ac:dyDescent="0.45">
      <c r="A97" s="185"/>
      <c r="B97" s="186"/>
      <c r="C97" s="22" t="s">
        <v>4</v>
      </c>
      <c r="D97" s="86">
        <f>D96/D95</f>
        <v>0.68058316766070248</v>
      </c>
      <c r="E97" s="86">
        <f t="shared" ref="E97:H97" si="14">E96/E95</f>
        <v>0.62667660208643816</v>
      </c>
      <c r="F97" s="86">
        <f t="shared" si="14"/>
        <v>0.62931384490458786</v>
      </c>
      <c r="G97" s="86">
        <f t="shared" si="14"/>
        <v>0.83132530120481929</v>
      </c>
      <c r="H97" s="110">
        <f t="shared" si="14"/>
        <v>0.52258064516129032</v>
      </c>
      <c r="I97" s="138">
        <f>I96/I95</f>
        <v>0.46641791044776121</v>
      </c>
      <c r="J97" s="116">
        <f>J96/J95</f>
        <v>0.70402525651144432</v>
      </c>
      <c r="K97" s="86">
        <f>K96/K95</f>
        <v>0.68392262565403517</v>
      </c>
    </row>
  </sheetData>
  <mergeCells count="41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A1:C1"/>
    <mergeCell ref="A22:B22"/>
    <mergeCell ref="A18:B20"/>
    <mergeCell ref="B12:B14"/>
    <mergeCell ref="D1:J1"/>
    <mergeCell ref="A58:B60"/>
    <mergeCell ref="A42:B42"/>
    <mergeCell ref="A43:A57"/>
    <mergeCell ref="B43:B45"/>
    <mergeCell ref="B46:B48"/>
    <mergeCell ref="B49:B51"/>
    <mergeCell ref="B52:B54"/>
    <mergeCell ref="B55:B57"/>
    <mergeCell ref="A75:B77"/>
    <mergeCell ref="A62:B62"/>
    <mergeCell ref="A63:A74"/>
    <mergeCell ref="B63:B65"/>
    <mergeCell ref="B66:B68"/>
    <mergeCell ref="B69:B71"/>
    <mergeCell ref="B72:B74"/>
    <mergeCell ref="A95:B97"/>
    <mergeCell ref="A79:B79"/>
    <mergeCell ref="A80:A94"/>
    <mergeCell ref="B80:B82"/>
    <mergeCell ref="B83:B85"/>
    <mergeCell ref="B86:B88"/>
    <mergeCell ref="B89:B91"/>
    <mergeCell ref="B92:B9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자료(5월8일주실적Upload)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2023-05-17T02:16:13Z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