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lcar\Desktop\"/>
    </mc:Choice>
  </mc:AlternateContent>
  <bookViews>
    <workbookView xWindow="0" yWindow="0" windowWidth="23040" windowHeight="8136"/>
  </bookViews>
  <sheets>
    <sheet name="주보(속보)발표 자료(5월15일주실적Upload)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7" i="9" l="1"/>
  <c r="K88" i="9" s="1"/>
  <c r="K86" i="9"/>
  <c r="K84" i="9" l="1"/>
  <c r="K85" i="9" s="1"/>
  <c r="K83" i="9"/>
  <c r="J97" i="9" l="1"/>
  <c r="I96" i="9"/>
  <c r="H96" i="9"/>
  <c r="G96" i="9"/>
  <c r="F96" i="9"/>
  <c r="E96" i="9"/>
  <c r="D96" i="9"/>
  <c r="I95" i="9"/>
  <c r="H95" i="9"/>
  <c r="G95" i="9"/>
  <c r="F95" i="9"/>
  <c r="E95" i="9"/>
  <c r="D95" i="9"/>
  <c r="J82" i="9"/>
  <c r="K81" i="9"/>
  <c r="K80" i="9"/>
  <c r="H97" i="9" l="1"/>
  <c r="I97" i="9"/>
  <c r="G97" i="9"/>
  <c r="F97" i="9"/>
  <c r="D97" i="9"/>
  <c r="K82" i="9"/>
  <c r="E97" i="9"/>
  <c r="K95" i="9"/>
  <c r="K96" i="9"/>
  <c r="K73" i="9"/>
  <c r="K72" i="9"/>
  <c r="K74" i="9" l="1"/>
  <c r="K97" i="9"/>
  <c r="K70" i="9"/>
  <c r="K69" i="9"/>
  <c r="K71" i="9" l="1"/>
  <c r="I75" i="9"/>
  <c r="J75" i="9"/>
  <c r="I76" i="9"/>
  <c r="J76" i="9"/>
  <c r="K67" i="9"/>
  <c r="K66" i="9"/>
  <c r="K64" i="9"/>
  <c r="K63" i="9"/>
  <c r="K56" i="9"/>
  <c r="K55" i="9"/>
  <c r="K53" i="9"/>
  <c r="K52" i="9"/>
  <c r="K50" i="9"/>
  <c r="K49" i="9"/>
  <c r="K47" i="9"/>
  <c r="K46" i="9"/>
  <c r="K44" i="9"/>
  <c r="K43" i="9"/>
  <c r="K36" i="9"/>
  <c r="K35" i="9"/>
  <c r="K33" i="9"/>
  <c r="K32" i="9"/>
  <c r="K30" i="9"/>
  <c r="K29" i="9"/>
  <c r="K27" i="9"/>
  <c r="K26" i="9"/>
  <c r="K24" i="9"/>
  <c r="K23" i="9"/>
  <c r="K16" i="9"/>
  <c r="K15" i="9"/>
  <c r="K13" i="9"/>
  <c r="K12" i="9"/>
  <c r="K10" i="9"/>
  <c r="K9" i="9"/>
  <c r="K7" i="9"/>
  <c r="K6" i="9"/>
  <c r="K4" i="9"/>
  <c r="K3" i="9"/>
  <c r="I59" i="9"/>
  <c r="I58" i="9"/>
  <c r="I39" i="9"/>
  <c r="I38" i="9"/>
  <c r="K38" i="9" s="1"/>
  <c r="I19" i="9"/>
  <c r="K19" i="9" s="1"/>
  <c r="I18" i="9"/>
  <c r="K18" i="9" s="1"/>
  <c r="I40" i="9" l="1"/>
  <c r="K48" i="9"/>
  <c r="K5" i="9"/>
  <c r="K54" i="9"/>
  <c r="K39" i="9"/>
  <c r="K40" i="9" s="1"/>
  <c r="K28" i="9"/>
  <c r="I60" i="9"/>
  <c r="K14" i="9"/>
  <c r="I77" i="9"/>
  <c r="K75" i="9"/>
  <c r="K68" i="9"/>
  <c r="K34" i="9"/>
  <c r="K8" i="9"/>
  <c r="K11" i="9"/>
  <c r="K25" i="9"/>
  <c r="K37" i="9"/>
  <c r="K51" i="9"/>
  <c r="K65" i="9"/>
  <c r="K76" i="9"/>
  <c r="K20" i="9"/>
  <c r="K17" i="9"/>
  <c r="K31" i="9"/>
  <c r="K45" i="9"/>
  <c r="K57" i="9"/>
  <c r="J77" i="9"/>
  <c r="I20" i="9"/>
  <c r="J68" i="9"/>
  <c r="J65" i="9"/>
  <c r="J60" i="9"/>
  <c r="J57" i="9"/>
  <c r="J54" i="9"/>
  <c r="J51" i="9"/>
  <c r="J48" i="9"/>
  <c r="J45" i="9"/>
  <c r="J40" i="9"/>
  <c r="J37" i="9"/>
  <c r="J34" i="9"/>
  <c r="J31" i="9"/>
  <c r="J28" i="9"/>
  <c r="J25" i="9"/>
  <c r="J20" i="9"/>
  <c r="J17" i="9"/>
  <c r="J14" i="9"/>
  <c r="J11" i="9"/>
  <c r="J8" i="9"/>
  <c r="J5" i="9"/>
  <c r="K77" i="9" l="1"/>
  <c r="F65" i="9"/>
  <c r="E75" i="9"/>
  <c r="F75" i="9"/>
  <c r="G75" i="9"/>
  <c r="H75" i="9"/>
  <c r="E76" i="9"/>
  <c r="F76" i="9"/>
  <c r="G76" i="9"/>
  <c r="H76" i="9"/>
  <c r="D76" i="9"/>
  <c r="D75" i="9"/>
  <c r="F77" i="9" l="1"/>
  <c r="G77" i="9"/>
  <c r="E77" i="9"/>
  <c r="H77" i="9"/>
  <c r="D77" i="9"/>
  <c r="E58" i="9"/>
  <c r="F58" i="9"/>
  <c r="G58" i="9"/>
  <c r="H58" i="9"/>
  <c r="E59" i="9"/>
  <c r="F59" i="9"/>
  <c r="G59" i="9"/>
  <c r="H59" i="9"/>
  <c r="D59" i="9"/>
  <c r="D58" i="9"/>
  <c r="K59" i="9" l="1"/>
  <c r="K58" i="9"/>
  <c r="F60" i="9"/>
  <c r="G60" i="9"/>
  <c r="E60" i="9"/>
  <c r="H60" i="9"/>
  <c r="D60" i="9"/>
  <c r="K60" i="9" l="1"/>
</calcChain>
</file>

<file path=xl/sharedStrings.xml><?xml version="1.0" encoding="utf-8"?>
<sst xmlns="http://schemas.openxmlformats.org/spreadsheetml/2006/main" count="174" uniqueCount="51">
  <si>
    <t>낙찰대수</t>
  </si>
  <si>
    <t>합계(누계)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</si>
  <si>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</si>
  <si>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출품 대수</t>
  </si>
  <si>
    <t>낙찰율</t>
  </si>
  <si>
    <t>경매대수</t>
  </si>
  <si>
    <t>대구경매장</t>
  </si>
  <si>
    <t>롯데오토옥션</t>
    <phoneticPr fontId="1" type="noConversion"/>
  </si>
  <si>
    <t>오토허브옥션</t>
  </si>
  <si>
    <t>기간</t>
    <phoneticPr fontId="1" type="noConversion"/>
  </si>
  <si>
    <t>내역</t>
    <phoneticPr fontId="1" type="noConversion"/>
  </si>
  <si>
    <t>구분</t>
    <phoneticPr fontId="1" type="noConversion"/>
  </si>
  <si>
    <t>1월2일주
(월~)</t>
    <phoneticPr fontId="1" type="noConversion"/>
  </si>
  <si>
    <t>1월9일주
(월~)</t>
    <phoneticPr fontId="1" type="noConversion"/>
  </si>
  <si>
    <t>1월16일주
(월~)</t>
    <phoneticPr fontId="1" type="noConversion"/>
  </si>
  <si>
    <t>1월30일주
(월~)</t>
    <phoneticPr fontId="1" type="noConversion"/>
  </si>
  <si>
    <t>2월6일주
(월~)</t>
    <phoneticPr fontId="1" type="noConversion"/>
  </si>
  <si>
    <t>2월13일주
(월~)</t>
    <phoneticPr fontId="1" type="noConversion"/>
  </si>
  <si>
    <t>2월20일주
(월~)</t>
    <phoneticPr fontId="1" type="noConversion"/>
  </si>
  <si>
    <t>2월27일주
(월~)</t>
    <phoneticPr fontId="1" type="noConversion"/>
  </si>
  <si>
    <t>1월23일주
(수~)</t>
    <phoneticPr fontId="1" type="noConversion"/>
  </si>
  <si>
    <t>2월1일주
(수~)</t>
    <phoneticPr fontId="1" type="noConversion"/>
  </si>
  <si>
    <t>3월1일주
(수~)</t>
    <phoneticPr fontId="1" type="noConversion"/>
  </si>
  <si>
    <t>3월6일주
(월~)</t>
    <phoneticPr fontId="1" type="noConversion"/>
  </si>
  <si>
    <t>3월13일주
(월~)</t>
    <phoneticPr fontId="1" type="noConversion"/>
  </si>
  <si>
    <t>3월20일주
(월~)</t>
    <phoneticPr fontId="1" type="noConversion"/>
  </si>
  <si>
    <t>3월27일주
(월~)</t>
    <phoneticPr fontId="1" type="noConversion"/>
  </si>
  <si>
    <t>4월3일주
(월~)</t>
    <phoneticPr fontId="1" type="noConversion"/>
  </si>
  <si>
    <t>오토핸즈</t>
    <phoneticPr fontId="1" type="noConversion"/>
  </si>
  <si>
    <t>카옥션</t>
    <phoneticPr fontId="1" type="noConversion"/>
  </si>
  <si>
    <t>4월10일주(월~)</t>
    <phoneticPr fontId="1" type="noConversion"/>
  </si>
  <si>
    <t>오토핸즈</t>
    <phoneticPr fontId="1" type="noConversion"/>
  </si>
  <si>
    <t>오토핸즈</t>
    <phoneticPr fontId="1" type="noConversion"/>
  </si>
  <si>
    <t>4월17일주(월~)</t>
    <phoneticPr fontId="1" type="noConversion"/>
  </si>
  <si>
    <t>4월24일주(월~)</t>
    <phoneticPr fontId="1" type="noConversion"/>
  </si>
  <si>
    <t>K-car옥션</t>
  </si>
  <si>
    <t>01월 전체 합계 
(협회 입력 관리)</t>
    <phoneticPr fontId="1" type="noConversion"/>
  </si>
  <si>
    <t>2023년
02월</t>
    <phoneticPr fontId="1" type="noConversion"/>
  </si>
  <si>
    <t xml:space="preserve">전체 합계 </t>
    <phoneticPr fontId="1" type="noConversion"/>
  </si>
  <si>
    <t>2023년
01월</t>
    <phoneticPr fontId="1" type="noConversion"/>
  </si>
  <si>
    <t>2023년
04월</t>
    <phoneticPr fontId="1" type="noConversion"/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</si>
  <si>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</si>
  <si>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2023년
03월</t>
    <phoneticPr fontId="1" type="noConversion"/>
  </si>
  <si>
    <r>
      <t xml:space="preserve">주간/월간 합계 
</t>
    </r>
    <r>
      <rPr>
        <sz val="10"/>
        <color theme="0"/>
        <rFont val="HY그래픽M"/>
        <family val="1"/>
        <charset val="129"/>
      </rPr>
      <t>(전체 경매장 합계)</t>
    </r>
    <phoneticPr fontId="1" type="noConversion"/>
  </si>
  <si>
    <t>2023년
05월</t>
    <phoneticPr fontId="1" type="noConversion"/>
  </si>
  <si>
    <t>5월1일주
(월~)</t>
    <phoneticPr fontId="1" type="noConversion"/>
  </si>
  <si>
    <t>5월8일주
(월~)</t>
    <phoneticPr fontId="1" type="noConversion"/>
  </si>
  <si>
    <t>5월15일주
(월~)</t>
    <phoneticPr fontId="1" type="noConversion"/>
  </si>
  <si>
    <t>5월22일주
(월~)</t>
    <phoneticPr fontId="1" type="noConversion"/>
  </si>
  <si>
    <t>5월29일주
(월~)</t>
    <phoneticPr fontId="1" type="noConversion"/>
  </si>
  <si>
    <t>(사)전국자동차경매장협회/회원사별 2023년 주간 경매 실적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</si>
</sst>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sz val="11"/>
      <color theme="1"/>
      <name val="HY그래픽M"/>
      <family val="1"/>
      <charset val="129"/>
    </font>
    <font>
      <sz val="11"/>
      <color rgb="FF222222"/>
      <name val="HY그래픽M"/>
      <family val="1"/>
      <charset val="129"/>
    </font>
    <font>
      <b/>
      <sz val="11"/>
      <color rgb="FF222222"/>
      <name val="HY그래픽M"/>
      <family val="1"/>
      <charset val="129"/>
    </font>
    <font>
      <sz val="12"/>
      <color rgb="FF222222"/>
      <name val="HY그래픽M"/>
      <family val="1"/>
      <charset val="129"/>
    </font>
    <font>
      <sz val="10"/>
      <color rgb="FF222222"/>
      <name val="HY그래픽M"/>
      <family val="1"/>
      <charset val="129"/>
    </font>
    <font>
      <b/>
      <sz val="10"/>
      <color rgb="FF222222"/>
      <name val="HY그래픽M"/>
      <family val="1"/>
      <charset val="129"/>
    </font>
    <font>
      <sz val="14"/>
      <color theme="0"/>
      <name val="HY그래픽M"/>
      <family val="1"/>
      <charset val="129"/>
    </font>
    <font>
      <sz val="10"/>
      <color theme="0"/>
      <name val="HY그래픽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41" fontId="8" fillId="0" borderId="2" xfId="2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41" fontId="7" fillId="0" borderId="13" xfId="2" applyFont="1" applyBorder="1" applyAlignment="1">
      <alignment vertical="center" wrapText="1"/>
    </xf>
    <xf numFmtId="41" fontId="3" fillId="2" borderId="1" xfId="2" applyFont="1" applyFill="1" applyBorder="1">
      <alignment vertical="center"/>
    </xf>
    <xf numFmtId="41" fontId="3" fillId="2" borderId="13" xfId="2" applyFont="1" applyFill="1" applyBorder="1">
      <alignment vertical="center"/>
    </xf>
    <xf numFmtId="9" fontId="3" fillId="0" borderId="4" xfId="1" applyNumberFormat="1" applyFont="1" applyBorder="1">
      <alignment vertical="center"/>
    </xf>
    <xf numFmtId="9" fontId="3" fillId="2" borderId="4" xfId="1" applyNumberFormat="1" applyFont="1" applyFill="1" applyBorder="1">
      <alignment vertical="center"/>
    </xf>
    <xf numFmtId="41" fontId="7" fillId="0" borderId="1" xfId="2" applyFont="1" applyBorder="1" applyAlignment="1">
      <alignment vertical="center" wrapText="1"/>
    </xf>
    <xf numFmtId="9" fontId="7" fillId="0" borderId="4" xfId="1" applyNumberFormat="1" applyFont="1" applyBorder="1" applyAlignment="1">
      <alignment vertical="center" wrapText="1"/>
    </xf>
    <xf numFmtId="41" fontId="3" fillId="5" borderId="30" xfId="2" applyFont="1" applyFill="1" applyBorder="1">
      <alignment vertical="center"/>
    </xf>
    <xf numFmtId="41" fontId="5" fillId="5" borderId="28" xfId="2" applyFont="1" applyFill="1" applyBorder="1">
      <alignment vertical="center"/>
    </xf>
    <xf numFmtId="9" fontId="3" fillId="5" borderId="29" xfId="1" applyNumberFormat="1" applyFont="1" applyFill="1" applyBorder="1">
      <alignment vertical="center"/>
    </xf>
    <xf numFmtId="41" fontId="3" fillId="5" borderId="15" xfId="2" applyFont="1" applyFill="1" applyBorder="1">
      <alignment vertical="center"/>
    </xf>
    <xf numFmtId="9" fontId="3" fillId="5" borderId="29" xfId="0" applyNumberFormat="1" applyFont="1" applyFill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41" fontId="9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1" fontId="4" fillId="2" borderId="2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41" fontId="3" fillId="5" borderId="1" xfId="2" applyFont="1" applyFill="1" applyBorder="1">
      <alignment vertical="center"/>
    </xf>
    <xf numFmtId="0" fontId="4" fillId="5" borderId="9" xfId="0" applyFont="1" applyFill="1" applyBorder="1" applyAlignment="1">
      <alignment horizontal="center" vertical="center" wrapText="1"/>
    </xf>
    <xf numFmtId="41" fontId="5" fillId="5" borderId="2" xfId="2" applyFont="1" applyFill="1" applyBorder="1">
      <alignment vertical="center"/>
    </xf>
    <xf numFmtId="0" fontId="9" fillId="5" borderId="7" xfId="0" applyFont="1" applyFill="1" applyBorder="1" applyAlignment="1">
      <alignment horizontal="center" vertical="center" wrapText="1"/>
    </xf>
    <xf numFmtId="9" fontId="3" fillId="5" borderId="4" xfId="1" applyNumberFormat="1" applyFont="1" applyFill="1" applyBorder="1">
      <alignment vertical="center"/>
    </xf>
    <xf numFmtId="41" fontId="7" fillId="5" borderId="1" xfId="2" applyFont="1" applyFill="1" applyBorder="1" applyAlignment="1">
      <alignment vertical="center" wrapText="1"/>
    </xf>
    <xf numFmtId="41" fontId="7" fillId="5" borderId="10" xfId="2" applyFont="1" applyFill="1" applyBorder="1" applyAlignment="1">
      <alignment vertical="center" wrapText="1"/>
    </xf>
    <xf numFmtId="41" fontId="8" fillId="5" borderId="2" xfId="2" applyFont="1" applyFill="1" applyBorder="1" applyAlignment="1">
      <alignment vertical="center" wrapText="1"/>
    </xf>
    <xf numFmtId="41" fontId="8" fillId="5" borderId="9" xfId="2" applyFont="1" applyFill="1" applyBorder="1" applyAlignment="1">
      <alignment vertical="center" wrapText="1"/>
    </xf>
    <xf numFmtId="0" fontId="9" fillId="5" borderId="26" xfId="0" applyFont="1" applyFill="1" applyBorder="1" applyAlignment="1">
      <alignment horizontal="center" vertical="center" wrapText="1"/>
    </xf>
    <xf numFmtId="9" fontId="7" fillId="5" borderId="7" xfId="1" applyNumberFormat="1" applyFont="1" applyFill="1" applyBorder="1" applyAlignment="1">
      <alignment vertical="center" wrapText="1"/>
    </xf>
    <xf numFmtId="9" fontId="7" fillId="5" borderId="4" xfId="1" applyNumberFormat="1" applyFont="1" applyFill="1" applyBorder="1" applyAlignment="1">
      <alignment vertical="center" wrapText="1"/>
    </xf>
    <xf numFmtId="0" fontId="9" fillId="5" borderId="22" xfId="0" applyFont="1" applyFill="1" applyBorder="1" applyAlignment="1">
      <alignment horizontal="center" vertical="center" wrapText="1"/>
    </xf>
    <xf numFmtId="41" fontId="7" fillId="5" borderId="23" xfId="2" applyFont="1" applyFill="1" applyBorder="1" applyAlignment="1">
      <alignment vertical="center" wrapText="1"/>
    </xf>
    <xf numFmtId="41" fontId="8" fillId="5" borderId="24" xfId="2" applyFont="1" applyFill="1" applyBorder="1" applyAlignment="1">
      <alignment vertical="center" wrapText="1"/>
    </xf>
    <xf numFmtId="9" fontId="3" fillId="5" borderId="4" xfId="0" applyNumberFormat="1" applyFont="1" applyFill="1" applyBorder="1" applyAlignment="1">
      <alignment vertical="center" wrapText="1"/>
    </xf>
    <xf numFmtId="9" fontId="3" fillId="5" borderId="25" xfId="1" applyNumberFormat="1" applyFont="1" applyFill="1" applyBorder="1" applyAlignment="1">
      <alignment vertical="center" wrapText="1"/>
    </xf>
    <xf numFmtId="41" fontId="7" fillId="5" borderId="2" xfId="2" applyFont="1" applyFill="1" applyBorder="1" applyAlignment="1">
      <alignment vertical="center" wrapText="1"/>
    </xf>
    <xf numFmtId="41" fontId="3" fillId="5" borderId="2" xfId="2" applyFont="1" applyFill="1" applyBorder="1">
      <alignment vertical="center"/>
    </xf>
    <xf numFmtId="41" fontId="7" fillId="5" borderId="24" xfId="2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7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7" fillId="5" borderId="27" xfId="1" applyNumberFormat="1" applyFont="1" applyFill="1" applyBorder="1" applyAlignment="1">
      <alignment vertical="center" wrapText="1"/>
    </xf>
    <xf numFmtId="41" fontId="3" fillId="5" borderId="19" xfId="2" applyFont="1" applyFill="1" applyBorder="1">
      <alignment vertical="center"/>
    </xf>
    <xf numFmtId="41" fontId="7" fillId="5" borderId="31" xfId="2" applyFont="1" applyFill="1" applyBorder="1" applyAlignment="1">
      <alignment vertical="center" wrapText="1"/>
    </xf>
    <xf numFmtId="41" fontId="10" fillId="5" borderId="19" xfId="2" applyFont="1" applyFill="1" applyBorder="1" applyAlignment="1">
      <alignment horizontal="center" vertical="center" wrapText="1"/>
    </xf>
    <xf numFmtId="41" fontId="11" fillId="5" borderId="2" xfId="2" applyFont="1" applyFill="1" applyBorder="1" applyAlignment="1">
      <alignment horizontal="center" vertical="center" wrapText="1"/>
    </xf>
    <xf numFmtId="9" fontId="3" fillId="5" borderId="21" xfId="1" applyNumberFormat="1" applyFont="1" applyFill="1" applyBorder="1" applyAlignment="1">
      <alignment horizontal="right" vertical="center"/>
    </xf>
    <xf numFmtId="9" fontId="3" fillId="5" borderId="32" xfId="1" applyNumberFormat="1" applyFont="1" applyFill="1" applyBorder="1" applyAlignment="1">
      <alignment horizontal="right" vertical="center" wrapText="1"/>
    </xf>
    <xf numFmtId="9" fontId="3" fillId="5" borderId="32" xfId="1" applyNumberFormat="1" applyFont="1" applyFill="1" applyBorder="1" applyAlignment="1">
      <alignment horizontal="right" vertical="center"/>
    </xf>
    <xf numFmtId="9" fontId="3" fillId="5" borderId="4" xfId="1" applyNumberFormat="1" applyFont="1" applyFill="1" applyBorder="1" applyAlignment="1">
      <alignment horizontal="right" vertical="center" wrapText="1"/>
    </xf>
    <xf numFmtId="41" fontId="5" fillId="2" borderId="13" xfId="2" applyFont="1" applyFill="1" applyBorder="1">
      <alignment vertical="center"/>
    </xf>
    <xf numFmtId="9" fontId="3" fillId="2" borderId="4" xfId="1" applyNumberFormat="1" applyFont="1" applyFill="1" applyBorder="1" applyAlignment="1">
      <alignment horizontal="right" vertical="center"/>
    </xf>
    <xf numFmtId="9" fontId="10" fillId="5" borderId="21" xfId="0" applyNumberFormat="1" applyFont="1" applyFill="1" applyBorder="1" applyAlignment="1">
      <alignment horizontal="right" vertical="center" wrapText="1"/>
    </xf>
    <xf numFmtId="9" fontId="7" fillId="5" borderId="25" xfId="1" applyNumberFormat="1" applyFont="1" applyFill="1" applyBorder="1" applyAlignment="1">
      <alignment vertical="center" wrapText="1"/>
    </xf>
    <xf numFmtId="41" fontId="7" fillId="5" borderId="30" xfId="2" applyFont="1" applyFill="1" applyBorder="1">
      <alignment vertical="center"/>
    </xf>
    <xf numFmtId="3" fontId="13" fillId="5" borderId="36" xfId="0" applyNumberFormat="1" applyFont="1" applyFill="1" applyBorder="1" applyAlignment="1">
      <alignment horizontal="right" vertical="center" wrapText="1"/>
    </xf>
    <xf numFmtId="41" fontId="7" fillId="5" borderId="1" xfId="2" applyFont="1" applyFill="1" applyBorder="1">
      <alignment vertical="center"/>
    </xf>
    <xf numFmtId="41" fontId="8" fillId="5" borderId="28" xfId="2" applyFont="1" applyFill="1" applyBorder="1">
      <alignment vertical="center"/>
    </xf>
    <xf numFmtId="0" fontId="14" fillId="5" borderId="9" xfId="0" applyFont="1" applyFill="1" applyBorder="1" applyAlignment="1">
      <alignment horizontal="right" vertical="center" wrapText="1"/>
    </xf>
    <xf numFmtId="41" fontId="8" fillId="5" borderId="2" xfId="2" applyFont="1" applyFill="1" applyBorder="1">
      <alignment vertical="center"/>
    </xf>
    <xf numFmtId="9" fontId="7" fillId="5" borderId="29" xfId="1" applyNumberFormat="1" applyFont="1" applyFill="1" applyBorder="1">
      <alignment vertical="center"/>
    </xf>
    <xf numFmtId="9" fontId="13" fillId="5" borderId="37" xfId="0" applyNumberFormat="1" applyFont="1" applyFill="1" applyBorder="1" applyAlignment="1">
      <alignment horizontal="right" vertical="center" wrapText="1"/>
    </xf>
    <xf numFmtId="9" fontId="7" fillId="5" borderId="4" xfId="1" applyNumberFormat="1" applyFont="1" applyFill="1" applyBorder="1">
      <alignment vertical="center"/>
    </xf>
    <xf numFmtId="41" fontId="7" fillId="5" borderId="13" xfId="2" applyFont="1" applyFill="1" applyBorder="1" applyAlignment="1">
      <alignment vertical="center" wrapText="1"/>
    </xf>
    <xf numFmtId="41" fontId="7" fillId="5" borderId="33" xfId="2" applyFont="1" applyFill="1" applyBorder="1" applyAlignment="1">
      <alignment vertical="center" wrapText="1"/>
    </xf>
    <xf numFmtId="41" fontId="8" fillId="5" borderId="34" xfId="2" applyFont="1" applyFill="1" applyBorder="1" applyAlignment="1">
      <alignment vertical="center" wrapText="1"/>
    </xf>
    <xf numFmtId="0" fontId="9" fillId="5" borderId="9" xfId="0" applyFont="1" applyFill="1" applyBorder="1" applyAlignment="1">
      <alignment horizontal="center" vertical="center" wrapText="1"/>
    </xf>
    <xf numFmtId="9" fontId="7" fillId="5" borderId="35" xfId="1" applyNumberFormat="1" applyFont="1" applyFill="1" applyBorder="1" applyAlignment="1">
      <alignment vertical="center" wrapText="1"/>
    </xf>
    <xf numFmtId="41" fontId="7" fillId="5" borderId="38" xfId="2" applyFont="1" applyFill="1" applyBorder="1" applyAlignment="1">
      <alignment vertical="center" wrapText="1"/>
    </xf>
    <xf numFmtId="0" fontId="8" fillId="5" borderId="39" xfId="0" applyFont="1" applyFill="1" applyBorder="1" applyAlignment="1">
      <alignment vertical="center" wrapText="1"/>
    </xf>
    <xf numFmtId="9" fontId="7" fillId="5" borderId="40" xfId="0" applyNumberFormat="1" applyFont="1" applyFill="1" applyBorder="1" applyAlignment="1">
      <alignment vertical="center" wrapText="1"/>
    </xf>
    <xf numFmtId="41" fontId="7" fillId="0" borderId="33" xfId="2" applyFont="1" applyBorder="1" applyAlignment="1">
      <alignment vertical="center" wrapText="1"/>
    </xf>
    <xf numFmtId="41" fontId="8" fillId="0" borderId="34" xfId="2" applyFont="1" applyBorder="1" applyAlignment="1">
      <alignment vertical="center" wrapText="1"/>
    </xf>
    <xf numFmtId="9" fontId="7" fillId="0" borderId="35" xfId="1" applyNumberFormat="1" applyFont="1" applyBorder="1" applyAlignment="1">
      <alignment vertical="center" wrapText="1"/>
    </xf>
    <xf numFmtId="41" fontId="7" fillId="2" borderId="1" xfId="2" applyFont="1" applyFill="1" applyBorder="1" applyAlignment="1">
      <alignment horizontal="center" vertical="center"/>
    </xf>
    <xf numFmtId="9" fontId="7" fillId="2" borderId="4" xfId="1" applyNumberFormat="1" applyFont="1" applyFill="1" applyBorder="1" applyAlignment="1">
      <alignment horizontal="center" vertical="center"/>
    </xf>
    <xf numFmtId="41" fontId="3" fillId="2" borderId="1" xfId="2" applyFont="1" applyFill="1" applyBorder="1" applyAlignment="1">
      <alignment horizontal="center" vertical="center"/>
    </xf>
    <xf numFmtId="9" fontId="3" fillId="2" borderId="4" xfId="1" applyNumberFormat="1" applyFont="1" applyFill="1" applyBorder="1" applyAlignment="1">
      <alignment horizontal="center" vertical="center"/>
    </xf>
    <xf numFmtId="41" fontId="5" fillId="2" borderId="13" xfId="2" applyFont="1" applyFill="1" applyBorder="1" applyAlignment="1">
      <alignment horizontal="center" vertical="center"/>
    </xf>
    <xf numFmtId="41" fontId="8" fillId="2" borderId="13" xfId="2" applyFont="1" applyFill="1" applyBorder="1" applyAlignment="1">
      <alignment horizontal="center" vertical="center"/>
    </xf>
    <xf numFmtId="9" fontId="4" fillId="2" borderId="4" xfId="1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vertical="center" wrapText="1"/>
    </xf>
    <xf numFmtId="9" fontId="7" fillId="5" borderId="35" xfId="0" applyNumberFormat="1" applyFont="1" applyFill="1" applyBorder="1" applyAlignment="1">
      <alignment vertical="center" wrapText="1"/>
    </xf>
    <xf numFmtId="3" fontId="12" fillId="5" borderId="36" xfId="0" applyNumberFormat="1" applyFont="1" applyFill="1" applyBorder="1" applyAlignment="1">
      <alignment horizontal="right" vertical="center" wrapText="1"/>
    </xf>
    <xf numFmtId="0" fontId="11" fillId="5" borderId="9" xfId="0" applyFont="1" applyFill="1" applyBorder="1" applyAlignment="1">
      <alignment horizontal="right" vertical="center" wrapText="1"/>
    </xf>
    <xf numFmtId="9" fontId="10" fillId="5" borderId="37" xfId="0" applyNumberFormat="1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vertical="center" wrapText="1"/>
    </xf>
    <xf numFmtId="41" fontId="8" fillId="5" borderId="41" xfId="2" applyFont="1" applyFill="1" applyBorder="1" applyAlignment="1">
      <alignment vertical="center" wrapText="1"/>
    </xf>
    <xf numFmtId="41" fontId="7" fillId="5" borderId="41" xfId="2" applyFont="1" applyFill="1" applyBorder="1" applyAlignment="1">
      <alignment vertical="center" wrapText="1"/>
    </xf>
    <xf numFmtId="41" fontId="8" fillId="5" borderId="13" xfId="2" applyFont="1" applyFill="1" applyBorder="1" applyAlignment="1">
      <alignment vertical="center" wrapText="1"/>
    </xf>
    <xf numFmtId="41" fontId="8" fillId="0" borderId="13" xfId="2" applyFont="1" applyBorder="1" applyAlignment="1">
      <alignment vertical="center" wrapText="1"/>
    </xf>
    <xf numFmtId="9" fontId="3" fillId="5" borderId="25" xfId="1" applyNumberFormat="1" applyFont="1" applyFill="1" applyBorder="1" applyAlignment="1">
      <alignment horizontal="right" vertical="center" wrapText="1"/>
    </xf>
    <xf numFmtId="41" fontId="7" fillId="5" borderId="42" xfId="2" applyFont="1" applyFill="1" applyBorder="1" applyAlignment="1">
      <alignment vertical="center" wrapText="1"/>
    </xf>
    <xf numFmtId="9" fontId="3" fillId="5" borderId="4" xfId="1" applyNumberFormat="1" applyFont="1" applyFill="1" applyBorder="1" applyAlignment="1">
      <alignment vertical="center" wrapText="1"/>
    </xf>
    <xf numFmtId="41" fontId="7" fillId="5" borderId="9" xfId="2" applyFont="1" applyFill="1" applyBorder="1" applyAlignment="1">
      <alignment vertical="center" wrapText="1"/>
    </xf>
    <xf numFmtId="9" fontId="7" fillId="5" borderId="26" xfId="1" applyNumberFormat="1" applyFont="1" applyFill="1" applyBorder="1" applyAlignment="1">
      <alignment vertical="center" wrapText="1"/>
    </xf>
    <xf numFmtId="41" fontId="7" fillId="5" borderId="30" xfId="2" applyFont="1" applyFill="1" applyBorder="1" applyAlignment="1">
      <alignment vertical="center" wrapText="1"/>
    </xf>
    <xf numFmtId="41" fontId="8" fillId="5" borderId="28" xfId="2" applyFont="1" applyFill="1" applyBorder="1" applyAlignment="1">
      <alignment vertical="center" wrapText="1"/>
    </xf>
    <xf numFmtId="9" fontId="3" fillId="5" borderId="29" xfId="1" applyNumberFormat="1" applyFont="1" applyFill="1" applyBorder="1" applyAlignment="1">
      <alignment horizontal="right" vertical="center" wrapText="1"/>
    </xf>
    <xf numFmtId="41" fontId="7" fillId="0" borderId="43" xfId="2" applyFont="1" applyBorder="1" applyAlignment="1">
      <alignment vertical="center" wrapText="1"/>
    </xf>
    <xf numFmtId="41" fontId="8" fillId="0" borderId="44" xfId="2" applyFont="1" applyBorder="1" applyAlignment="1">
      <alignment vertical="center" wrapText="1"/>
    </xf>
    <xf numFmtId="9" fontId="7" fillId="0" borderId="45" xfId="1" applyNumberFormat="1" applyFont="1" applyBorder="1" applyAlignment="1">
      <alignment vertical="center" wrapText="1"/>
    </xf>
    <xf numFmtId="41" fontId="9" fillId="2" borderId="30" xfId="0" applyNumberFormat="1" applyFont="1" applyFill="1" applyBorder="1" applyAlignment="1">
      <alignment horizontal="center" vertical="center" wrapText="1"/>
    </xf>
    <xf numFmtId="41" fontId="4" fillId="2" borderId="28" xfId="0" applyNumberFormat="1" applyFont="1" applyFill="1" applyBorder="1" applyAlignment="1">
      <alignment horizontal="center" vertical="center" wrapText="1"/>
    </xf>
    <xf numFmtId="9" fontId="4" fillId="2" borderId="29" xfId="1" applyFont="1" applyFill="1" applyBorder="1" applyAlignment="1">
      <alignment horizontal="center" vertical="center" wrapText="1"/>
    </xf>
    <xf numFmtId="41" fontId="7" fillId="0" borderId="23" xfId="2" applyFont="1" applyBorder="1" applyAlignment="1">
      <alignment vertical="center" wrapText="1"/>
    </xf>
    <xf numFmtId="41" fontId="8" fillId="0" borderId="41" xfId="2" applyFont="1" applyBorder="1" applyAlignment="1">
      <alignment vertical="center" wrapText="1"/>
    </xf>
    <xf numFmtId="9" fontId="7" fillId="0" borderId="25" xfId="1" applyNumberFormat="1" applyFont="1" applyBorder="1" applyAlignment="1">
      <alignment vertical="center" wrapText="1"/>
    </xf>
    <xf numFmtId="41" fontId="9" fillId="2" borderId="23" xfId="0" applyNumberFormat="1" applyFont="1" applyFill="1" applyBorder="1" applyAlignment="1">
      <alignment horizontal="center" vertical="center" wrapText="1"/>
    </xf>
    <xf numFmtId="41" fontId="4" fillId="2" borderId="24" xfId="0" applyNumberFormat="1" applyFont="1" applyFill="1" applyBorder="1" applyAlignment="1">
      <alignment horizontal="center" vertical="center" wrapText="1"/>
    </xf>
    <xf numFmtId="9" fontId="4" fillId="2" borderId="25" xfId="1" applyFont="1" applyFill="1" applyBorder="1" applyAlignment="1">
      <alignment horizontal="center" vertical="center" wrapText="1"/>
    </xf>
    <xf numFmtId="9" fontId="7" fillId="5" borderId="29" xfId="1" applyNumberFormat="1" applyFont="1" applyFill="1" applyBorder="1" applyAlignment="1">
      <alignment vertical="center" wrapText="1"/>
    </xf>
    <xf numFmtId="41" fontId="7" fillId="5" borderId="10" xfId="2" applyFont="1" applyFill="1" applyBorder="1">
      <alignment vertical="center"/>
    </xf>
    <xf numFmtId="41" fontId="8" fillId="5" borderId="13" xfId="2" applyFont="1" applyFill="1" applyBorder="1">
      <alignment vertical="center"/>
    </xf>
    <xf numFmtId="41" fontId="8" fillId="5" borderId="22" xfId="2" applyFont="1" applyFill="1" applyBorder="1">
      <alignment vertical="center"/>
    </xf>
    <xf numFmtId="9" fontId="7" fillId="5" borderId="7" xfId="1" applyNumberFormat="1" applyFont="1" applyFill="1" applyBorder="1">
      <alignment vertical="center"/>
    </xf>
    <xf numFmtId="0" fontId="9" fillId="2" borderId="22" xfId="0" applyFont="1" applyFill="1" applyBorder="1" applyAlignment="1">
      <alignment horizontal="center" vertical="center" wrapText="1"/>
    </xf>
    <xf numFmtId="41" fontId="9" fillId="2" borderId="13" xfId="0" applyNumberFormat="1" applyFont="1" applyFill="1" applyBorder="1" applyAlignment="1">
      <alignment horizontal="center" vertical="center" wrapText="1"/>
    </xf>
    <xf numFmtId="41" fontId="8" fillId="7" borderId="9" xfId="2" applyFont="1" applyFill="1" applyBorder="1" applyAlignment="1">
      <alignment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41" fontId="9" fillId="4" borderId="1" xfId="0" applyNumberFormat="1" applyFont="1" applyFill="1" applyBorder="1" applyAlignment="1">
      <alignment horizontal="center" vertical="center" wrapText="1"/>
    </xf>
    <xf numFmtId="41" fontId="9" fillId="4" borderId="23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1" fontId="4" fillId="4" borderId="2" xfId="0" applyNumberFormat="1" applyFont="1" applyFill="1" applyBorder="1" applyAlignment="1">
      <alignment horizontal="center" vertical="center" wrapText="1"/>
    </xf>
    <xf numFmtId="41" fontId="4" fillId="4" borderId="24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9" fontId="9" fillId="4" borderId="4" xfId="1" applyFont="1" applyFill="1" applyBorder="1" applyAlignment="1">
      <alignment horizontal="center" vertical="center" wrapText="1"/>
    </xf>
    <xf numFmtId="9" fontId="9" fillId="4" borderId="4" xfId="1" applyFont="1" applyFill="1" applyBorder="1" applyAlignment="1">
      <alignment horizontal="right" vertical="center" wrapText="1"/>
    </xf>
    <xf numFmtId="9" fontId="9" fillId="4" borderId="25" xfId="1" applyFont="1" applyFill="1" applyBorder="1" applyAlignment="1">
      <alignment horizontal="center" vertical="center" wrapText="1"/>
    </xf>
    <xf numFmtId="9" fontId="9" fillId="2" borderId="4" xfId="1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9" fontId="9" fillId="5" borderId="0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9" fillId="0" borderId="8" xfId="0" applyFont="1" applyBorder="1">
      <alignment vertical="center"/>
    </xf>
    <xf numFmtId="0" fontId="9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9" fontId="7" fillId="5" borderId="4" xfId="1" applyNumberFormat="1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7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7" fillId="5" borderId="27" xfId="1" applyNumberFormat="1" applyFont="1" applyFill="1" applyBorder="1" applyAlignment="1">
      <alignment vertical="center" wrapText="1"/>
    </xf>
    <xf numFmtId="9" fontId="3" fillId="2" borderId="4" xfId="1" applyNumberFormat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 wrapText="1"/>
    </xf>
    <xf numFmtId="41" fontId="8" fillId="7" borderId="41" xfId="2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 wrapText="1"/>
    </xf>
    <xf numFmtId="41" fontId="8" fillId="7" borderId="13" xfId="2" applyFont="1" applyFill="1" applyBorder="1" applyAlignment="1">
      <alignment vertical="center" wrapText="1"/>
    </xf>
    <xf numFmtId="9" fontId="7" fillId="5" borderId="4" xfId="0" applyNumberFormat="1" applyFont="1" applyFill="1" applyBorder="1" applyAlignment="1">
      <alignment vertical="center" wrapText="1"/>
    </xf>
    <xf numFmtId="41" fontId="3" fillId="7" borderId="1" xfId="2" applyFont="1" applyFill="1" applyBorder="1" applyAlignment="1">
      <alignment horizontal="center" vertical="center"/>
    </xf>
    <xf numFmtId="41" fontId="5" fillId="7" borderId="2" xfId="2" applyFont="1" applyFill="1" applyBorder="1">
      <alignment vertical="center"/>
    </xf>
    <xf numFmtId="41" fontId="5" fillId="7" borderId="13" xfId="2" applyFont="1" applyFill="1" applyBorder="1" applyAlignment="1">
      <alignment horizontal="center" vertical="center"/>
    </xf>
    <xf numFmtId="9" fontId="3" fillId="7" borderId="4" xfId="1" applyNumberFormat="1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41" fontId="3" fillId="7" borderId="19" xfId="2" applyFont="1" applyFill="1" applyBorder="1">
      <alignment vertical="center"/>
    </xf>
    <xf numFmtId="41" fontId="7" fillId="7" borderId="31" xfId="2" applyFont="1" applyFill="1" applyBorder="1" applyAlignment="1">
      <alignment vertical="center" wrapText="1"/>
    </xf>
    <xf numFmtId="41" fontId="10" fillId="7" borderId="19" xfId="2" applyFont="1" applyFill="1" applyBorder="1" applyAlignment="1">
      <alignment horizontal="center" vertical="center" wrapText="1"/>
    </xf>
    <xf numFmtId="41" fontId="7" fillId="7" borderId="30" xfId="2" applyFont="1" applyFill="1" applyBorder="1" applyAlignment="1">
      <alignment vertical="center" wrapText="1"/>
    </xf>
    <xf numFmtId="41" fontId="7" fillId="7" borderId="1" xfId="2" applyFont="1" applyFill="1" applyBorder="1" applyAlignment="1">
      <alignment vertical="center" wrapText="1"/>
    </xf>
    <xf numFmtId="41" fontId="7" fillId="7" borderId="23" xfId="2" applyFont="1" applyFill="1" applyBorder="1" applyAlignment="1">
      <alignment vertical="center" wrapText="1"/>
    </xf>
    <xf numFmtId="41" fontId="11" fillId="7" borderId="2" xfId="2" applyFont="1" applyFill="1" applyBorder="1" applyAlignment="1">
      <alignment horizontal="center" vertical="center" wrapText="1"/>
    </xf>
    <xf numFmtId="41" fontId="8" fillId="7" borderId="28" xfId="2" applyFont="1" applyFill="1" applyBorder="1" applyAlignment="1">
      <alignment vertical="center" wrapText="1"/>
    </xf>
    <xf numFmtId="0" fontId="9" fillId="7" borderId="21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 wrapText="1"/>
    </xf>
    <xf numFmtId="9" fontId="3" fillId="7" borderId="21" xfId="1" applyNumberFormat="1" applyFont="1" applyFill="1" applyBorder="1" applyAlignment="1">
      <alignment horizontal="right" vertical="center"/>
    </xf>
    <xf numFmtId="9" fontId="3" fillId="7" borderId="32" xfId="1" applyNumberFormat="1" applyFont="1" applyFill="1" applyBorder="1" applyAlignment="1">
      <alignment horizontal="right" vertical="center" wrapText="1"/>
    </xf>
    <xf numFmtId="9" fontId="10" fillId="7" borderId="21" xfId="0" applyNumberFormat="1" applyFont="1" applyFill="1" applyBorder="1" applyAlignment="1">
      <alignment horizontal="right" vertical="center" wrapText="1"/>
    </xf>
    <xf numFmtId="9" fontId="3" fillId="7" borderId="32" xfId="1" applyNumberFormat="1" applyFont="1" applyFill="1" applyBorder="1" applyAlignment="1">
      <alignment horizontal="right" vertical="center"/>
    </xf>
    <xf numFmtId="9" fontId="3" fillId="7" borderId="29" xfId="1" applyNumberFormat="1" applyFont="1" applyFill="1" applyBorder="1" applyAlignment="1">
      <alignment horizontal="right" vertical="center" wrapText="1"/>
    </xf>
    <xf numFmtId="9" fontId="3" fillId="7" borderId="4" xfId="1" applyNumberFormat="1" applyFont="1" applyFill="1" applyBorder="1" applyAlignment="1">
      <alignment horizontal="right" vertical="center" wrapText="1"/>
    </xf>
    <xf numFmtId="9" fontId="3" fillId="7" borderId="25" xfId="1" applyNumberFormat="1" applyFont="1" applyFill="1" applyBorder="1" applyAlignment="1">
      <alignment horizontal="right" vertical="center" wrapText="1"/>
    </xf>
  </cellXfs>
  <cellStyles count="4">
    <cellStyle name="백분율" xfId="1" builtinId="5"/>
    <cellStyle name="쉼표 [0]" xfId="2" builtinId="6"/>
    <cellStyle name="쉼표 [0] 2" xfId="3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topLeftCell="A77" workbookViewId="0">
      <selection activeCell="J102" sqref="J102"/>
    </sheetView>
  </sheetViews>
  <sheetFormatPr defaultRowHeight="14.4" x14ac:dyDescent="0.4"/>
  <cols>
    <col min="1" max="1" width="8.796875" style="126"/>
    <col min="2" max="2" width="11.19921875" style="126" customWidth="1"/>
    <col min="3" max="4" width="16" style="126" customWidth="1"/>
    <col min="5" max="10" width="14.19921875" style="126" customWidth="1"/>
    <col min="11" max="11" width="17.5" style="126" customWidth="1"/>
    <col min="12" max="16384" width="8.796875" style="126"/>
  </cols>
  <sheetData>
    <row r="1" spans="1:11" ht="64.2" customHeight="1" thickBot="1" x14ac:dyDescent="0.45">
      <c r="A1" s="181" t="s">
        <v>11</v>
      </c>
      <c r="B1" s="182"/>
      <c r="C1" s="182"/>
      <c r="D1" s="181" t="s">
        <v>50</v>
      </c>
      <c r="E1" s="182"/>
      <c r="F1" s="182"/>
      <c r="G1" s="182"/>
      <c r="H1" s="182"/>
      <c r="I1" s="182"/>
      <c r="J1" s="187"/>
      <c r="K1" s="125" t="s">
        <v>43</v>
      </c>
    </row>
    <row r="2" spans="1:11" ht="35.4" customHeight="1" thickBot="1" x14ac:dyDescent="0.45">
      <c r="A2" s="167" t="s">
        <v>9</v>
      </c>
      <c r="B2" s="168"/>
      <c r="C2" s="127" t="s">
        <v>10</v>
      </c>
      <c r="D2" s="2" t="s">
        <v>2</v>
      </c>
      <c r="E2" s="2" t="s">
        <v>7</v>
      </c>
      <c r="F2" s="128" t="s">
        <v>8</v>
      </c>
      <c r="G2" s="129" t="s">
        <v>35</v>
      </c>
      <c r="H2" s="128" t="s">
        <v>6</v>
      </c>
      <c r="I2" s="129" t="s">
        <v>28</v>
      </c>
      <c r="J2" s="128" t="s">
        <v>29</v>
      </c>
      <c r="K2" s="129" t="s">
        <v>1</v>
      </c>
    </row>
    <row r="3" spans="1:11" ht="17.399999999999999" customHeight="1" x14ac:dyDescent="0.4">
      <c r="A3" s="173" t="s">
        <v>39</v>
      </c>
      <c r="B3" s="176" t="s">
        <v>12</v>
      </c>
      <c r="C3" s="23" t="s">
        <v>3</v>
      </c>
      <c r="D3" s="10">
        <v>2601</v>
      </c>
      <c r="E3" s="29">
        <v>1341</v>
      </c>
      <c r="F3" s="89">
        <v>1087</v>
      </c>
      <c r="G3" s="24">
        <v>1315</v>
      </c>
      <c r="H3" s="37">
        <v>121</v>
      </c>
      <c r="I3" s="98">
        <v>376</v>
      </c>
      <c r="J3" s="37">
        <v>145</v>
      </c>
      <c r="K3" s="4">
        <f>SUM(D3:J3)</f>
        <v>6986</v>
      </c>
    </row>
    <row r="4" spans="1:11" x14ac:dyDescent="0.4">
      <c r="A4" s="174"/>
      <c r="B4" s="166"/>
      <c r="C4" s="25" t="s">
        <v>0</v>
      </c>
      <c r="D4" s="11">
        <v>1383</v>
      </c>
      <c r="E4" s="92">
        <v>919</v>
      </c>
      <c r="F4" s="90">
        <v>584</v>
      </c>
      <c r="G4" s="26">
        <v>765</v>
      </c>
      <c r="H4" s="38">
        <v>38</v>
      </c>
      <c r="I4" s="95">
        <v>204</v>
      </c>
      <c r="J4" s="93">
        <v>90</v>
      </c>
      <c r="K4" s="5">
        <f>SUM(D4:J4)</f>
        <v>3983</v>
      </c>
    </row>
    <row r="5" spans="1:11" ht="15" thickBot="1" x14ac:dyDescent="0.45">
      <c r="A5" s="174"/>
      <c r="B5" s="177"/>
      <c r="C5" s="27" t="s">
        <v>4</v>
      </c>
      <c r="D5" s="12">
        <v>0.53200000000000003</v>
      </c>
      <c r="E5" s="39">
        <v>0.68500000000000005</v>
      </c>
      <c r="F5" s="91">
        <v>0.53700000000000003</v>
      </c>
      <c r="G5" s="28">
        <v>0.58199999999999996</v>
      </c>
      <c r="H5" s="40">
        <v>0.31404958677685951</v>
      </c>
      <c r="I5" s="99">
        <v>0.54300000000000004</v>
      </c>
      <c r="J5" s="40">
        <f>J4/J3</f>
        <v>0.62068965517241381</v>
      </c>
      <c r="K5" s="7">
        <f>K4/K3</f>
        <v>0.5701402805611222</v>
      </c>
    </row>
    <row r="6" spans="1:11" ht="17.399999999999999" customHeight="1" x14ac:dyDescent="0.4">
      <c r="A6" s="174"/>
      <c r="B6" s="165" t="s">
        <v>13</v>
      </c>
      <c r="C6" s="36" t="s">
        <v>3</v>
      </c>
      <c r="D6" s="13">
        <v>3198</v>
      </c>
      <c r="E6" s="41">
        <v>1502</v>
      </c>
      <c r="F6" s="41">
        <v>1291</v>
      </c>
      <c r="G6" s="42">
        <v>1467</v>
      </c>
      <c r="H6" s="43">
        <v>72</v>
      </c>
      <c r="I6" s="69">
        <v>402</v>
      </c>
      <c r="J6" s="94">
        <v>185</v>
      </c>
      <c r="K6" s="4">
        <f>SUM(D6:J6)</f>
        <v>8117</v>
      </c>
    </row>
    <row r="7" spans="1:11" x14ac:dyDescent="0.4">
      <c r="A7" s="174"/>
      <c r="B7" s="166"/>
      <c r="C7" s="25" t="s">
        <v>0</v>
      </c>
      <c r="D7" s="11">
        <v>1746</v>
      </c>
      <c r="E7" s="31">
        <v>962</v>
      </c>
      <c r="F7" s="31">
        <v>693</v>
      </c>
      <c r="G7" s="26">
        <v>889</v>
      </c>
      <c r="H7" s="38">
        <v>30</v>
      </c>
      <c r="I7" s="95">
        <v>275</v>
      </c>
      <c r="J7" s="93">
        <v>123</v>
      </c>
      <c r="K7" s="5">
        <f>SUM(D7:J7)</f>
        <v>4718</v>
      </c>
    </row>
    <row r="8" spans="1:11" ht="15" thickBot="1" x14ac:dyDescent="0.45">
      <c r="A8" s="174"/>
      <c r="B8" s="166"/>
      <c r="C8" s="33" t="s">
        <v>4</v>
      </c>
      <c r="D8" s="44">
        <v>0.54600000000000004</v>
      </c>
      <c r="E8" s="45">
        <v>0.64</v>
      </c>
      <c r="F8" s="45">
        <v>0.53600000000000003</v>
      </c>
      <c r="G8" s="46">
        <v>0.60599999999999998</v>
      </c>
      <c r="H8" s="47">
        <v>0.41</v>
      </c>
      <c r="I8" s="45">
        <v>0.68400000000000005</v>
      </c>
      <c r="J8" s="47">
        <f>J7/J6</f>
        <v>0.66486486486486485</v>
      </c>
      <c r="K8" s="7">
        <f>K7/K6</f>
        <v>0.58124923001108786</v>
      </c>
    </row>
    <row r="9" spans="1:11" ht="17.399999999999999" customHeight="1" x14ac:dyDescent="0.4">
      <c r="A9" s="174"/>
      <c r="B9" s="176" t="s">
        <v>14</v>
      </c>
      <c r="C9" s="23" t="s">
        <v>5</v>
      </c>
      <c r="D9" s="48">
        <v>3200</v>
      </c>
      <c r="E9" s="49">
        <v>1502</v>
      </c>
      <c r="F9" s="50">
        <v>1258</v>
      </c>
      <c r="G9" s="49">
        <v>1446</v>
      </c>
      <c r="H9" s="29">
        <v>72</v>
      </c>
      <c r="I9" s="29">
        <v>379</v>
      </c>
      <c r="J9" s="37">
        <v>172</v>
      </c>
      <c r="K9" s="4">
        <f>SUM(D9:J9)</f>
        <v>8029</v>
      </c>
    </row>
    <row r="10" spans="1:11" x14ac:dyDescent="0.4">
      <c r="A10" s="174"/>
      <c r="B10" s="166"/>
      <c r="C10" s="25" t="s">
        <v>0</v>
      </c>
      <c r="D10" s="26">
        <v>1726</v>
      </c>
      <c r="E10" s="32">
        <v>1065</v>
      </c>
      <c r="F10" s="51">
        <v>730</v>
      </c>
      <c r="G10" s="32">
        <v>996</v>
      </c>
      <c r="H10" s="31">
        <v>30</v>
      </c>
      <c r="I10" s="95">
        <v>253</v>
      </c>
      <c r="J10" s="93">
        <v>117</v>
      </c>
      <c r="K10" s="56">
        <f>SUM(D10:J10)</f>
        <v>4917</v>
      </c>
    </row>
    <row r="11" spans="1:11" ht="15" thickBot="1" x14ac:dyDescent="0.45">
      <c r="A11" s="174"/>
      <c r="B11" s="177"/>
      <c r="C11" s="27" t="s">
        <v>4</v>
      </c>
      <c r="D11" s="52">
        <v>0.53900000000000003</v>
      </c>
      <c r="E11" s="53">
        <v>0.70899999999999996</v>
      </c>
      <c r="F11" s="58">
        <v>0.57999999999999996</v>
      </c>
      <c r="G11" s="54">
        <v>0.68899999999999995</v>
      </c>
      <c r="H11" s="55">
        <v>0.41</v>
      </c>
      <c r="I11" s="55">
        <v>0.66800000000000004</v>
      </c>
      <c r="J11" s="97">
        <f>J10/J9</f>
        <v>0.68023255813953487</v>
      </c>
      <c r="K11" s="57">
        <f>K10/K9</f>
        <v>0.61240503175987049</v>
      </c>
    </row>
    <row r="12" spans="1:11" ht="17.399999999999999" customHeight="1" x14ac:dyDescent="0.4">
      <c r="A12" s="174"/>
      <c r="B12" s="176" t="s">
        <v>20</v>
      </c>
      <c r="C12" s="23" t="s">
        <v>5</v>
      </c>
      <c r="D12" s="10">
        <v>1941</v>
      </c>
      <c r="E12" s="29">
        <v>1419</v>
      </c>
      <c r="F12" s="30">
        <v>876</v>
      </c>
      <c r="G12" s="29">
        <v>693</v>
      </c>
      <c r="H12" s="37">
        <v>53</v>
      </c>
      <c r="I12" s="29">
        <v>283</v>
      </c>
      <c r="J12" s="37">
        <v>154</v>
      </c>
      <c r="K12" s="4">
        <f>SUM(D12:J12)</f>
        <v>5419</v>
      </c>
    </row>
    <row r="13" spans="1:11" x14ac:dyDescent="0.4">
      <c r="A13" s="174"/>
      <c r="B13" s="166"/>
      <c r="C13" s="25" t="s">
        <v>0</v>
      </c>
      <c r="D13" s="11">
        <v>1055</v>
      </c>
      <c r="E13" s="31">
        <v>963</v>
      </c>
      <c r="F13" s="32">
        <v>475</v>
      </c>
      <c r="G13" s="31">
        <v>436</v>
      </c>
      <c r="H13" s="38">
        <v>22</v>
      </c>
      <c r="I13" s="95">
        <v>165</v>
      </c>
      <c r="J13" s="93">
        <v>94</v>
      </c>
      <c r="K13" s="5">
        <f>SUM(D13:J13)</f>
        <v>3210</v>
      </c>
    </row>
    <row r="14" spans="1:11" ht="15" thickBot="1" x14ac:dyDescent="0.45">
      <c r="A14" s="174"/>
      <c r="B14" s="177"/>
      <c r="C14" s="27" t="s">
        <v>4</v>
      </c>
      <c r="D14" s="12">
        <v>0.54400000000000004</v>
      </c>
      <c r="E14" s="35">
        <v>0.67900000000000005</v>
      </c>
      <c r="F14" s="34">
        <v>0.54200000000000004</v>
      </c>
      <c r="G14" s="28">
        <v>0.629</v>
      </c>
      <c r="H14" s="59">
        <v>0.41499999999999998</v>
      </c>
      <c r="I14" s="35">
        <v>0.58299999999999996</v>
      </c>
      <c r="J14" s="59">
        <f>J13/J12</f>
        <v>0.61038961038961037</v>
      </c>
      <c r="K14" s="7">
        <f>K13/K12</f>
        <v>0.59236021406163497</v>
      </c>
    </row>
    <row r="15" spans="1:11" ht="17.399999999999999" customHeight="1" x14ac:dyDescent="0.4">
      <c r="A15" s="174"/>
      <c r="B15" s="176" t="s">
        <v>15</v>
      </c>
      <c r="C15" s="36" t="s">
        <v>5</v>
      </c>
      <c r="D15" s="13">
        <v>442</v>
      </c>
      <c r="E15" s="69">
        <v>1050</v>
      </c>
      <c r="F15" s="70"/>
      <c r="G15" s="69">
        <v>438</v>
      </c>
      <c r="H15" s="70"/>
      <c r="I15" s="29">
        <v>223</v>
      </c>
      <c r="J15" s="37">
        <v>92</v>
      </c>
      <c r="K15" s="4">
        <f>SUM(D15:J15)</f>
        <v>2245</v>
      </c>
    </row>
    <row r="16" spans="1:11" x14ac:dyDescent="0.4">
      <c r="A16" s="174"/>
      <c r="B16" s="166"/>
      <c r="C16" s="25" t="s">
        <v>0</v>
      </c>
      <c r="D16" s="11">
        <v>259</v>
      </c>
      <c r="E16" s="31">
        <v>694</v>
      </c>
      <c r="F16" s="71"/>
      <c r="G16" s="31">
        <v>354</v>
      </c>
      <c r="H16" s="71"/>
      <c r="I16" s="95">
        <v>111</v>
      </c>
      <c r="J16" s="93">
        <v>77</v>
      </c>
      <c r="K16" s="5">
        <f>SUM(D16:J16)</f>
        <v>1495</v>
      </c>
    </row>
    <row r="17" spans="1:11" ht="15" thickBot="1" x14ac:dyDescent="0.45">
      <c r="A17" s="175"/>
      <c r="B17" s="177"/>
      <c r="C17" s="72" t="s">
        <v>4</v>
      </c>
      <c r="D17" s="14">
        <v>0.58599999999999997</v>
      </c>
      <c r="E17" s="35">
        <v>0.66100000000000003</v>
      </c>
      <c r="F17" s="73"/>
      <c r="G17" s="28">
        <v>0.80800000000000005</v>
      </c>
      <c r="H17" s="73"/>
      <c r="I17" s="35">
        <v>0.498</v>
      </c>
      <c r="J17" s="59">
        <f>J16/J15</f>
        <v>0.83695652173913049</v>
      </c>
      <c r="K17" s="7">
        <f>K16/K15</f>
        <v>0.66592427616926508</v>
      </c>
    </row>
    <row r="18" spans="1:11" x14ac:dyDescent="0.4">
      <c r="A18" s="183" t="s">
        <v>36</v>
      </c>
      <c r="B18" s="184"/>
      <c r="C18" s="130" t="s">
        <v>5</v>
      </c>
      <c r="D18" s="131">
        <v>11382</v>
      </c>
      <c r="E18" s="131">
        <v>6814</v>
      </c>
      <c r="F18" s="131">
        <v>4512</v>
      </c>
      <c r="G18" s="131">
        <v>5359</v>
      </c>
      <c r="H18" s="131">
        <v>318</v>
      </c>
      <c r="I18" s="131">
        <f>I3+I6+I9+I12+I15</f>
        <v>1663</v>
      </c>
      <c r="J18" s="132">
        <v>748</v>
      </c>
      <c r="K18" s="19">
        <f>SUM(D18:J18)</f>
        <v>30796</v>
      </c>
    </row>
    <row r="19" spans="1:11" x14ac:dyDescent="0.4">
      <c r="A19" s="183"/>
      <c r="B19" s="184"/>
      <c r="C19" s="133" t="s">
        <v>0</v>
      </c>
      <c r="D19" s="134">
        <v>6169</v>
      </c>
      <c r="E19" s="134">
        <v>4603</v>
      </c>
      <c r="F19" s="134">
        <v>2482</v>
      </c>
      <c r="G19" s="134">
        <v>3440</v>
      </c>
      <c r="H19" s="134">
        <v>120</v>
      </c>
      <c r="I19" s="134">
        <f>I4+I7+I10+I13+I16</f>
        <v>1008</v>
      </c>
      <c r="J19" s="135">
        <v>501</v>
      </c>
      <c r="K19" s="21">
        <f>SUM(D19:J19)</f>
        <v>18323</v>
      </c>
    </row>
    <row r="20" spans="1:11" ht="15" thickBot="1" x14ac:dyDescent="0.45">
      <c r="A20" s="185"/>
      <c r="B20" s="186"/>
      <c r="C20" s="136" t="s">
        <v>4</v>
      </c>
      <c r="D20" s="137">
        <v>0.54199613424705673</v>
      </c>
      <c r="E20" s="137">
        <v>0.67552098620487233</v>
      </c>
      <c r="F20" s="137">
        <v>0.55008865248226946</v>
      </c>
      <c r="G20" s="137">
        <v>0.64191080425452507</v>
      </c>
      <c r="H20" s="137">
        <v>0.37735849056603776</v>
      </c>
      <c r="I20" s="138">
        <f>I19/I18</f>
        <v>0.60613349368610947</v>
      </c>
      <c r="J20" s="139">
        <f>J19/J18</f>
        <v>0.6697860962566845</v>
      </c>
      <c r="K20" s="140">
        <f>K19/K18</f>
        <v>0.59497986751526177</v>
      </c>
    </row>
    <row r="21" spans="1:11" ht="15" thickBot="1" x14ac:dyDescent="0.45">
      <c r="A21" s="141"/>
      <c r="B21" s="141"/>
      <c r="C21" s="142"/>
      <c r="D21" s="143"/>
      <c r="E21" s="143"/>
      <c r="F21" s="143"/>
      <c r="G21" s="143"/>
      <c r="H21" s="143"/>
      <c r="I21" s="143"/>
      <c r="J21" s="143"/>
      <c r="K21" s="143"/>
    </row>
    <row r="22" spans="1:11" ht="39" customHeight="1" thickBot="1" x14ac:dyDescent="0.45">
      <c r="A22" s="167" t="s">
        <v>9</v>
      </c>
      <c r="B22" s="168"/>
      <c r="C22" s="127" t="s">
        <v>10</v>
      </c>
      <c r="D22" s="2" t="s">
        <v>41</v>
      </c>
      <c r="E22" s="2" t="s">
        <v>7</v>
      </c>
      <c r="F22" s="128" t="s">
        <v>8</v>
      </c>
      <c r="G22" s="129" t="s">
        <v>35</v>
      </c>
      <c r="H22" s="128" t="s">
        <v>6</v>
      </c>
      <c r="I22" s="129" t="s">
        <v>31</v>
      </c>
      <c r="J22" s="128" t="s">
        <v>29</v>
      </c>
      <c r="K22" s="129" t="s">
        <v>1</v>
      </c>
    </row>
    <row r="23" spans="1:11" x14ac:dyDescent="0.4">
      <c r="A23" s="173" t="s">
        <v>37</v>
      </c>
      <c r="B23" s="176" t="s">
        <v>21</v>
      </c>
      <c r="C23" s="23" t="s">
        <v>3</v>
      </c>
      <c r="D23" s="60">
        <v>2605</v>
      </c>
      <c r="E23" s="74"/>
      <c r="F23" s="61">
        <v>989</v>
      </c>
      <c r="G23" s="62">
        <v>693</v>
      </c>
      <c r="H23" s="30">
        <v>65</v>
      </c>
      <c r="I23" s="29">
        <v>192</v>
      </c>
      <c r="J23" s="37">
        <v>96</v>
      </c>
      <c r="K23" s="80">
        <f>SUM(D23:J23)</f>
        <v>4640</v>
      </c>
    </row>
    <row r="24" spans="1:11" x14ac:dyDescent="0.4">
      <c r="A24" s="174"/>
      <c r="B24" s="166"/>
      <c r="C24" s="25" t="s">
        <v>0</v>
      </c>
      <c r="D24" s="63">
        <v>1626</v>
      </c>
      <c r="E24" s="75"/>
      <c r="F24" s="64">
        <v>625</v>
      </c>
      <c r="G24" s="65">
        <v>496</v>
      </c>
      <c r="H24" s="32">
        <v>30</v>
      </c>
      <c r="I24" s="95">
        <v>118</v>
      </c>
      <c r="J24" s="93">
        <v>63</v>
      </c>
      <c r="K24" s="85">
        <f>SUM(D24:J24)</f>
        <v>2958</v>
      </c>
    </row>
    <row r="25" spans="1:11" ht="15" thickBot="1" x14ac:dyDescent="0.45">
      <c r="A25" s="174"/>
      <c r="B25" s="177"/>
      <c r="C25" s="27" t="s">
        <v>4</v>
      </c>
      <c r="D25" s="66">
        <v>0.624</v>
      </c>
      <c r="E25" s="76"/>
      <c r="F25" s="67">
        <v>0.63100000000000001</v>
      </c>
      <c r="G25" s="68">
        <v>0.71599999999999997</v>
      </c>
      <c r="H25" s="34">
        <v>0.46</v>
      </c>
      <c r="I25" s="35">
        <v>0.61499999999999999</v>
      </c>
      <c r="J25" s="59">
        <f>J24/J23</f>
        <v>0.65625</v>
      </c>
      <c r="K25" s="81">
        <f>K24/K23</f>
        <v>0.63749999999999996</v>
      </c>
    </row>
    <row r="26" spans="1:11" x14ac:dyDescent="0.4">
      <c r="A26" s="174"/>
      <c r="B26" s="165" t="s">
        <v>16</v>
      </c>
      <c r="C26" s="36" t="s">
        <v>3</v>
      </c>
      <c r="D26" s="13">
        <v>2801</v>
      </c>
      <c r="E26" s="41">
        <v>1423</v>
      </c>
      <c r="F26" s="41">
        <v>1135</v>
      </c>
      <c r="G26" s="42">
        <v>1438</v>
      </c>
      <c r="H26" s="100">
        <v>92</v>
      </c>
      <c r="I26" s="69">
        <v>339</v>
      </c>
      <c r="J26" s="94">
        <v>244</v>
      </c>
      <c r="K26" s="82">
        <f>SUM(D26:J26)</f>
        <v>7472</v>
      </c>
    </row>
    <row r="27" spans="1:11" x14ac:dyDescent="0.4">
      <c r="A27" s="174"/>
      <c r="B27" s="166"/>
      <c r="C27" s="25" t="s">
        <v>0</v>
      </c>
      <c r="D27" s="11">
        <v>1816</v>
      </c>
      <c r="E27" s="31">
        <v>966</v>
      </c>
      <c r="F27" s="31">
        <v>718</v>
      </c>
      <c r="G27" s="26">
        <v>1013</v>
      </c>
      <c r="H27" s="32">
        <v>43</v>
      </c>
      <c r="I27" s="95">
        <v>270</v>
      </c>
      <c r="J27" s="93">
        <v>151</v>
      </c>
      <c r="K27" s="84">
        <f>SUM(D27:J27)</f>
        <v>4977</v>
      </c>
    </row>
    <row r="28" spans="1:11" ht="18" customHeight="1" thickBot="1" x14ac:dyDescent="0.45">
      <c r="A28" s="174"/>
      <c r="B28" s="166"/>
      <c r="C28" s="33" t="s">
        <v>4</v>
      </c>
      <c r="D28" s="44">
        <v>0.64800000000000002</v>
      </c>
      <c r="E28" s="45">
        <v>0.67900000000000005</v>
      </c>
      <c r="F28" s="45">
        <v>0.63200000000000001</v>
      </c>
      <c r="G28" s="46">
        <v>0.70399999999999996</v>
      </c>
      <c r="H28" s="101">
        <v>0.46700000000000003</v>
      </c>
      <c r="I28" s="45">
        <v>0.79600000000000004</v>
      </c>
      <c r="J28" s="47">
        <f>J27/J26</f>
        <v>0.61885245901639341</v>
      </c>
      <c r="K28" s="83">
        <f>K27/K26</f>
        <v>0.66608672376873657</v>
      </c>
    </row>
    <row r="29" spans="1:11" ht="18" customHeight="1" x14ac:dyDescent="0.4">
      <c r="A29" s="174"/>
      <c r="B29" s="176" t="s">
        <v>17</v>
      </c>
      <c r="C29" s="23" t="s">
        <v>5</v>
      </c>
      <c r="D29" s="48">
        <v>2662</v>
      </c>
      <c r="E29" s="49">
        <v>1452</v>
      </c>
      <c r="F29" s="50">
        <v>1072</v>
      </c>
      <c r="G29" s="49">
        <v>1425</v>
      </c>
      <c r="H29" s="102">
        <v>92</v>
      </c>
      <c r="I29" s="29">
        <v>324</v>
      </c>
      <c r="J29" s="37">
        <v>282</v>
      </c>
      <c r="K29" s="82">
        <f>SUM(D29:J29)</f>
        <v>7309</v>
      </c>
    </row>
    <row r="30" spans="1:11" x14ac:dyDescent="0.4">
      <c r="A30" s="174"/>
      <c r="B30" s="166"/>
      <c r="C30" s="25" t="s">
        <v>0</v>
      </c>
      <c r="D30" s="26">
        <v>1831</v>
      </c>
      <c r="E30" s="32">
        <v>1008</v>
      </c>
      <c r="F30" s="51">
        <v>713</v>
      </c>
      <c r="G30" s="32">
        <v>1074</v>
      </c>
      <c r="H30" s="103">
        <v>48</v>
      </c>
      <c r="I30" s="95">
        <v>258</v>
      </c>
      <c r="J30" s="93">
        <v>201</v>
      </c>
      <c r="K30" s="84">
        <f>SUM(D30:J30)</f>
        <v>5133</v>
      </c>
    </row>
    <row r="31" spans="1:11" ht="15" thickBot="1" x14ac:dyDescent="0.45">
      <c r="A31" s="174"/>
      <c r="B31" s="177"/>
      <c r="C31" s="27" t="s">
        <v>4</v>
      </c>
      <c r="D31" s="52">
        <v>0.68799999999999994</v>
      </c>
      <c r="E31" s="53">
        <v>0.69399999999999995</v>
      </c>
      <c r="F31" s="58">
        <v>0.66500000000000004</v>
      </c>
      <c r="G31" s="54">
        <v>0.754</v>
      </c>
      <c r="H31" s="104">
        <v>0.52100000000000002</v>
      </c>
      <c r="I31" s="55">
        <v>0.79600000000000004</v>
      </c>
      <c r="J31" s="97">
        <f>J30/J29</f>
        <v>0.71276595744680848</v>
      </c>
      <c r="K31" s="83">
        <f>K30/K29</f>
        <v>0.70228485428923249</v>
      </c>
    </row>
    <row r="32" spans="1:11" x14ac:dyDescent="0.4">
      <c r="A32" s="174"/>
      <c r="B32" s="176" t="s">
        <v>18</v>
      </c>
      <c r="C32" s="23" t="s">
        <v>5</v>
      </c>
      <c r="D32" s="10">
        <v>2323</v>
      </c>
      <c r="E32" s="29">
        <v>1452</v>
      </c>
      <c r="F32" s="30">
        <v>1248</v>
      </c>
      <c r="G32" s="29">
        <v>1452</v>
      </c>
      <c r="H32" s="30">
        <v>91</v>
      </c>
      <c r="I32" s="29">
        <v>407</v>
      </c>
      <c r="J32" s="37">
        <v>277</v>
      </c>
      <c r="K32" s="82">
        <f>SUM(D32:J32)</f>
        <v>7250</v>
      </c>
    </row>
    <row r="33" spans="1:11" x14ac:dyDescent="0.4">
      <c r="A33" s="174"/>
      <c r="B33" s="166"/>
      <c r="C33" s="25" t="s">
        <v>0</v>
      </c>
      <c r="D33" s="11">
        <v>1529</v>
      </c>
      <c r="E33" s="31">
        <v>1008</v>
      </c>
      <c r="F33" s="32">
        <v>888</v>
      </c>
      <c r="G33" s="31">
        <v>1133</v>
      </c>
      <c r="H33" s="32">
        <v>41</v>
      </c>
      <c r="I33" s="95">
        <v>260</v>
      </c>
      <c r="J33" s="93">
        <v>207</v>
      </c>
      <c r="K33" s="84">
        <f>SUM(D33:J33)</f>
        <v>5066</v>
      </c>
    </row>
    <row r="34" spans="1:11" ht="15" thickBot="1" x14ac:dyDescent="0.45">
      <c r="A34" s="174"/>
      <c r="B34" s="177"/>
      <c r="C34" s="27" t="s">
        <v>4</v>
      </c>
      <c r="D34" s="12">
        <v>0.65800000000000003</v>
      </c>
      <c r="E34" s="35">
        <v>0.69399999999999995</v>
      </c>
      <c r="F34" s="34">
        <v>0.71199999999999997</v>
      </c>
      <c r="G34" s="28">
        <v>0.78</v>
      </c>
      <c r="H34" s="34">
        <v>0.45100000000000001</v>
      </c>
      <c r="I34" s="35">
        <v>0.63900000000000001</v>
      </c>
      <c r="J34" s="59">
        <f>J33/J32</f>
        <v>0.74729241877256314</v>
      </c>
      <c r="K34" s="83">
        <f>K33/K32</f>
        <v>0.69875862068965522</v>
      </c>
    </row>
    <row r="35" spans="1:11" x14ac:dyDescent="0.4">
      <c r="A35" s="174"/>
      <c r="B35" s="178" t="s">
        <v>19</v>
      </c>
      <c r="C35" s="16" t="s">
        <v>5</v>
      </c>
      <c r="D35" s="13">
        <v>609</v>
      </c>
      <c r="E35" s="3">
        <v>1352</v>
      </c>
      <c r="F35" s="77"/>
      <c r="G35" s="8">
        <v>320</v>
      </c>
      <c r="H35" s="105"/>
      <c r="I35" s="8">
        <v>305</v>
      </c>
      <c r="J35" s="111">
        <v>119</v>
      </c>
      <c r="K35" s="82">
        <f>SUM(D35:J35)</f>
        <v>2705</v>
      </c>
    </row>
    <row r="36" spans="1:11" x14ac:dyDescent="0.4">
      <c r="A36" s="174"/>
      <c r="B36" s="179"/>
      <c r="C36" s="15" t="s">
        <v>0</v>
      </c>
      <c r="D36" s="11">
        <v>431</v>
      </c>
      <c r="E36" s="1">
        <v>983</v>
      </c>
      <c r="F36" s="78"/>
      <c r="G36" s="1">
        <v>269</v>
      </c>
      <c r="H36" s="106"/>
      <c r="I36" s="96">
        <v>134</v>
      </c>
      <c r="J36" s="112">
        <v>92</v>
      </c>
      <c r="K36" s="84">
        <f>SUM(D36:J36)</f>
        <v>1909</v>
      </c>
    </row>
    <row r="37" spans="1:11" ht="15" thickBot="1" x14ac:dyDescent="0.45">
      <c r="A37" s="175"/>
      <c r="B37" s="180"/>
      <c r="C37" s="17" t="s">
        <v>4</v>
      </c>
      <c r="D37" s="14">
        <v>0.70799999999999996</v>
      </c>
      <c r="E37" s="9">
        <v>0.72699999999999998</v>
      </c>
      <c r="F37" s="79"/>
      <c r="G37" s="6">
        <v>0.84099999999999997</v>
      </c>
      <c r="H37" s="107"/>
      <c r="I37" s="9">
        <v>0.439</v>
      </c>
      <c r="J37" s="113">
        <f>J36/J35</f>
        <v>0.77310924369747902</v>
      </c>
      <c r="K37" s="83">
        <f>K36/K35</f>
        <v>0.70573012939001845</v>
      </c>
    </row>
    <row r="38" spans="1:11" x14ac:dyDescent="0.4">
      <c r="A38" s="169" t="s">
        <v>38</v>
      </c>
      <c r="B38" s="170"/>
      <c r="C38" s="18" t="s">
        <v>5</v>
      </c>
      <c r="D38" s="19">
        <v>11000</v>
      </c>
      <c r="E38" s="19">
        <v>5679</v>
      </c>
      <c r="F38" s="19">
        <v>4444</v>
      </c>
      <c r="G38" s="19">
        <v>5328</v>
      </c>
      <c r="H38" s="108">
        <v>340</v>
      </c>
      <c r="I38" s="131">
        <f>I23+I26+I29+I32+I35</f>
        <v>1567</v>
      </c>
      <c r="J38" s="114">
        <v>1018</v>
      </c>
      <c r="K38" s="19">
        <f>SUM(D38:J38)</f>
        <v>29376</v>
      </c>
    </row>
    <row r="39" spans="1:11" x14ac:dyDescent="0.4">
      <c r="A39" s="169"/>
      <c r="B39" s="170"/>
      <c r="C39" s="20" t="s">
        <v>0</v>
      </c>
      <c r="D39" s="21">
        <v>7233</v>
      </c>
      <c r="E39" s="21">
        <v>3965</v>
      </c>
      <c r="F39" s="21">
        <v>2944</v>
      </c>
      <c r="G39" s="21">
        <v>3985</v>
      </c>
      <c r="H39" s="109">
        <v>162</v>
      </c>
      <c r="I39" s="134">
        <f>I24+I27+I30+I33+I36</f>
        <v>1040</v>
      </c>
      <c r="J39" s="115">
        <v>714</v>
      </c>
      <c r="K39" s="21">
        <f>SUM(D39:J39)</f>
        <v>20043</v>
      </c>
    </row>
    <row r="40" spans="1:11" ht="15" thickBot="1" x14ac:dyDescent="0.45">
      <c r="A40" s="171"/>
      <c r="B40" s="172"/>
      <c r="C40" s="22" t="s">
        <v>4</v>
      </c>
      <c r="D40" s="86">
        <v>0.65754545454545454</v>
      </c>
      <c r="E40" s="86">
        <v>0.69818630040500085</v>
      </c>
      <c r="F40" s="86">
        <v>0.66246624662466247</v>
      </c>
      <c r="G40" s="86">
        <v>0.74793543543543539</v>
      </c>
      <c r="H40" s="110">
        <v>0.47647058823529409</v>
      </c>
      <c r="I40" s="138">
        <f>I39/I38</f>
        <v>0.66368857689853222</v>
      </c>
      <c r="J40" s="116">
        <f>J39/J38</f>
        <v>0.70137524557956776</v>
      </c>
      <c r="K40" s="86">
        <f>K39/K38</f>
        <v>0.68229166666666663</v>
      </c>
    </row>
    <row r="41" spans="1:11" ht="15" thickBot="1" x14ac:dyDescent="0.45">
      <c r="E41" s="144"/>
      <c r="G41" s="145"/>
      <c r="I41" s="146"/>
    </row>
    <row r="42" spans="1:11" ht="37.799999999999997" customHeight="1" thickBot="1" x14ac:dyDescent="0.45">
      <c r="A42" s="167" t="s">
        <v>9</v>
      </c>
      <c r="B42" s="168"/>
      <c r="C42" s="127" t="s">
        <v>10</v>
      </c>
      <c r="D42" s="2" t="s">
        <v>2</v>
      </c>
      <c r="E42" s="2" t="s">
        <v>7</v>
      </c>
      <c r="F42" s="128" t="s">
        <v>8</v>
      </c>
      <c r="G42" s="129" t="s">
        <v>35</v>
      </c>
      <c r="H42" s="128" t="s">
        <v>6</v>
      </c>
      <c r="I42" s="129" t="s">
        <v>28</v>
      </c>
      <c r="J42" s="128" t="s">
        <v>29</v>
      </c>
      <c r="K42" s="129" t="s">
        <v>1</v>
      </c>
    </row>
    <row r="43" spans="1:11" x14ac:dyDescent="0.4">
      <c r="A43" s="173" t="s">
        <v>42</v>
      </c>
      <c r="B43" s="176" t="s">
        <v>22</v>
      </c>
      <c r="C43" s="23" t="s">
        <v>3</v>
      </c>
      <c r="D43" s="60">
        <v>1488</v>
      </c>
      <c r="E43" s="70"/>
      <c r="F43" s="61">
        <v>1034</v>
      </c>
      <c r="G43" s="62">
        <v>769</v>
      </c>
      <c r="H43" s="30">
        <v>81</v>
      </c>
      <c r="I43" s="29">
        <v>117</v>
      </c>
      <c r="J43" s="37">
        <v>104</v>
      </c>
      <c r="K43" s="80">
        <f>SUM(D43:J43)</f>
        <v>3593</v>
      </c>
    </row>
    <row r="44" spans="1:11" x14ac:dyDescent="0.4">
      <c r="A44" s="174"/>
      <c r="B44" s="166"/>
      <c r="C44" s="25" t="s">
        <v>0</v>
      </c>
      <c r="D44" s="63">
        <v>1058</v>
      </c>
      <c r="E44" s="87"/>
      <c r="F44" s="64">
        <v>698</v>
      </c>
      <c r="G44" s="65">
        <v>552</v>
      </c>
      <c r="H44" s="32">
        <v>36</v>
      </c>
      <c r="I44" s="95">
        <v>94</v>
      </c>
      <c r="J44" s="93">
        <v>70</v>
      </c>
      <c r="K44" s="85">
        <f>SUM(D44:J44)</f>
        <v>2508</v>
      </c>
    </row>
    <row r="45" spans="1:11" ht="15" thickBot="1" x14ac:dyDescent="0.45">
      <c r="A45" s="174"/>
      <c r="B45" s="177"/>
      <c r="C45" s="27" t="s">
        <v>4</v>
      </c>
      <c r="D45" s="66">
        <v>0.71099999999999997</v>
      </c>
      <c r="E45" s="88"/>
      <c r="F45" s="67">
        <v>0.67500000000000004</v>
      </c>
      <c r="G45" s="68">
        <v>0.71799999999999997</v>
      </c>
      <c r="H45" s="34">
        <v>0.44500000000000001</v>
      </c>
      <c r="I45" s="35">
        <v>0.80300000000000005</v>
      </c>
      <c r="J45" s="59">
        <f>J44/J43</f>
        <v>0.67307692307692313</v>
      </c>
      <c r="K45" s="81">
        <f>K44/K43</f>
        <v>0.69802393543000274</v>
      </c>
    </row>
    <row r="46" spans="1:11" x14ac:dyDescent="0.4">
      <c r="A46" s="174"/>
      <c r="B46" s="165" t="s">
        <v>23</v>
      </c>
      <c r="C46" s="36" t="s">
        <v>3</v>
      </c>
      <c r="D46" s="13">
        <v>2601</v>
      </c>
      <c r="E46" s="41">
        <v>1344</v>
      </c>
      <c r="F46" s="41">
        <v>1050</v>
      </c>
      <c r="G46" s="42">
        <v>1640</v>
      </c>
      <c r="H46" s="100">
        <v>81</v>
      </c>
      <c r="I46" s="69">
        <v>319</v>
      </c>
      <c r="J46" s="94">
        <v>262</v>
      </c>
      <c r="K46" s="82">
        <f>SUM(D46:J46)</f>
        <v>7297</v>
      </c>
    </row>
    <row r="47" spans="1:11" x14ac:dyDescent="0.4">
      <c r="A47" s="174"/>
      <c r="B47" s="166"/>
      <c r="C47" s="25" t="s">
        <v>0</v>
      </c>
      <c r="D47" s="11">
        <v>1832</v>
      </c>
      <c r="E47" s="31">
        <v>1026</v>
      </c>
      <c r="F47" s="31">
        <v>668</v>
      </c>
      <c r="G47" s="26">
        <v>1291</v>
      </c>
      <c r="H47" s="32">
        <v>44</v>
      </c>
      <c r="I47" s="95">
        <v>266</v>
      </c>
      <c r="J47" s="93">
        <v>189</v>
      </c>
      <c r="K47" s="84">
        <f>SUM(D47:J47)</f>
        <v>5316</v>
      </c>
    </row>
    <row r="48" spans="1:11" ht="15" thickBot="1" x14ac:dyDescent="0.45">
      <c r="A48" s="174"/>
      <c r="B48" s="166"/>
      <c r="C48" s="33" t="s">
        <v>4</v>
      </c>
      <c r="D48" s="44">
        <v>0.70399999999999996</v>
      </c>
      <c r="E48" s="45">
        <v>0.76300000000000001</v>
      </c>
      <c r="F48" s="45">
        <v>0.63600000000000001</v>
      </c>
      <c r="G48" s="46">
        <v>0.78700000000000003</v>
      </c>
      <c r="H48" s="101">
        <v>0.54300000000000004</v>
      </c>
      <c r="I48" s="45">
        <v>0.83399999999999996</v>
      </c>
      <c r="J48" s="47">
        <f>J47/J46</f>
        <v>0.72137404580152675</v>
      </c>
      <c r="K48" s="83">
        <f>K47/K46</f>
        <v>0.72851856927504455</v>
      </c>
    </row>
    <row r="49" spans="1:11" x14ac:dyDescent="0.4">
      <c r="A49" s="174"/>
      <c r="B49" s="176" t="s">
        <v>24</v>
      </c>
      <c r="C49" s="23" t="s">
        <v>5</v>
      </c>
      <c r="D49" s="48">
        <v>2761</v>
      </c>
      <c r="E49" s="49">
        <v>1424</v>
      </c>
      <c r="F49" s="50">
        <v>1276</v>
      </c>
      <c r="G49" s="49">
        <v>1465</v>
      </c>
      <c r="H49" s="102">
        <v>64</v>
      </c>
      <c r="I49" s="29">
        <v>364</v>
      </c>
      <c r="J49" s="37">
        <v>288</v>
      </c>
      <c r="K49" s="82">
        <f>SUM(D49:J49)</f>
        <v>7642</v>
      </c>
    </row>
    <row r="50" spans="1:11" x14ac:dyDescent="0.4">
      <c r="A50" s="174"/>
      <c r="B50" s="166"/>
      <c r="C50" s="25" t="s">
        <v>0</v>
      </c>
      <c r="D50" s="26">
        <v>1992</v>
      </c>
      <c r="E50" s="32">
        <v>1115</v>
      </c>
      <c r="F50" s="51">
        <v>868</v>
      </c>
      <c r="G50" s="32">
        <v>1189</v>
      </c>
      <c r="H50" s="103">
        <v>38</v>
      </c>
      <c r="I50" s="95">
        <v>301</v>
      </c>
      <c r="J50" s="93">
        <v>200</v>
      </c>
      <c r="K50" s="84">
        <f>SUM(D50:J50)</f>
        <v>5703</v>
      </c>
    </row>
    <row r="51" spans="1:11" ht="15" thickBot="1" x14ac:dyDescent="0.45">
      <c r="A51" s="174"/>
      <c r="B51" s="177"/>
      <c r="C51" s="27" t="s">
        <v>4</v>
      </c>
      <c r="D51" s="52">
        <v>0.72099999999999997</v>
      </c>
      <c r="E51" s="53">
        <v>0.78300000000000003</v>
      </c>
      <c r="F51" s="58">
        <v>0.68</v>
      </c>
      <c r="G51" s="54">
        <v>0.81200000000000006</v>
      </c>
      <c r="H51" s="104">
        <v>0.59299999999999997</v>
      </c>
      <c r="I51" s="55">
        <v>0.82699999999999996</v>
      </c>
      <c r="J51" s="97">
        <f>J50/J49</f>
        <v>0.69444444444444442</v>
      </c>
      <c r="K51" s="83">
        <f>K50/K49</f>
        <v>0.74627060978801363</v>
      </c>
    </row>
    <row r="52" spans="1:11" x14ac:dyDescent="0.4">
      <c r="A52" s="174"/>
      <c r="B52" s="176" t="s">
        <v>25</v>
      </c>
      <c r="C52" s="23" t="s">
        <v>5</v>
      </c>
      <c r="D52" s="10">
        <v>2865</v>
      </c>
      <c r="E52" s="29">
        <v>1352</v>
      </c>
      <c r="F52" s="30">
        <v>1223</v>
      </c>
      <c r="G52" s="29">
        <v>1393</v>
      </c>
      <c r="H52" s="30">
        <v>94</v>
      </c>
      <c r="I52" s="29">
        <v>417</v>
      </c>
      <c r="J52" s="37">
        <v>314</v>
      </c>
      <c r="K52" s="82">
        <f>SUM(D52:J52)</f>
        <v>7658</v>
      </c>
    </row>
    <row r="53" spans="1:11" x14ac:dyDescent="0.4">
      <c r="A53" s="174"/>
      <c r="B53" s="166"/>
      <c r="C53" s="25" t="s">
        <v>0</v>
      </c>
      <c r="D53" s="11">
        <v>2038</v>
      </c>
      <c r="E53" s="31">
        <v>1070</v>
      </c>
      <c r="F53" s="32">
        <v>849</v>
      </c>
      <c r="G53" s="31">
        <v>1140</v>
      </c>
      <c r="H53" s="32">
        <v>49</v>
      </c>
      <c r="I53" s="95">
        <v>376</v>
      </c>
      <c r="J53" s="93">
        <v>205</v>
      </c>
      <c r="K53" s="84">
        <f>SUM(D53:J53)</f>
        <v>5727</v>
      </c>
    </row>
    <row r="54" spans="1:11" ht="15" thickBot="1" x14ac:dyDescent="0.45">
      <c r="A54" s="174"/>
      <c r="B54" s="177"/>
      <c r="C54" s="27" t="s">
        <v>4</v>
      </c>
      <c r="D54" s="12">
        <v>0.71099999999999997</v>
      </c>
      <c r="E54" s="35">
        <v>0.79100000000000004</v>
      </c>
      <c r="F54" s="34">
        <v>0.69399999999999995</v>
      </c>
      <c r="G54" s="28">
        <v>0.81799999999999995</v>
      </c>
      <c r="H54" s="34">
        <v>0.52100000000000002</v>
      </c>
      <c r="I54" s="35">
        <v>0.90200000000000002</v>
      </c>
      <c r="J54" s="59">
        <f>J53/J52</f>
        <v>0.65286624203821653</v>
      </c>
      <c r="K54" s="83">
        <f>K53/K52</f>
        <v>0.74784539044136855</v>
      </c>
    </row>
    <row r="55" spans="1:11" x14ac:dyDescent="0.4">
      <c r="A55" s="174"/>
      <c r="B55" s="176" t="s">
        <v>26</v>
      </c>
      <c r="C55" s="36" t="s">
        <v>5</v>
      </c>
      <c r="D55" s="13">
        <v>2398</v>
      </c>
      <c r="E55" s="69">
        <v>1352</v>
      </c>
      <c r="F55" s="29">
        <v>1068</v>
      </c>
      <c r="G55" s="29">
        <v>1257</v>
      </c>
      <c r="H55" s="102">
        <v>76</v>
      </c>
      <c r="I55" s="29">
        <v>493</v>
      </c>
      <c r="J55" s="37">
        <v>376</v>
      </c>
      <c r="K55" s="82">
        <f>SUM(D55:J55)</f>
        <v>7020</v>
      </c>
    </row>
    <row r="56" spans="1:11" x14ac:dyDescent="0.4">
      <c r="A56" s="174"/>
      <c r="B56" s="166"/>
      <c r="C56" s="25" t="s">
        <v>0</v>
      </c>
      <c r="D56" s="11">
        <v>1555</v>
      </c>
      <c r="E56" s="31">
        <v>1070</v>
      </c>
      <c r="F56" s="31">
        <v>722</v>
      </c>
      <c r="G56" s="31">
        <v>1031</v>
      </c>
      <c r="H56" s="103">
        <v>40</v>
      </c>
      <c r="I56" s="95">
        <v>281</v>
      </c>
      <c r="J56" s="93">
        <v>228</v>
      </c>
      <c r="K56" s="84">
        <f>SUM(D56:J56)</f>
        <v>4927</v>
      </c>
    </row>
    <row r="57" spans="1:11" ht="15" thickBot="1" x14ac:dyDescent="0.45">
      <c r="A57" s="175"/>
      <c r="B57" s="177"/>
      <c r="C57" s="72" t="s">
        <v>4</v>
      </c>
      <c r="D57" s="14">
        <v>0.64800000000000002</v>
      </c>
      <c r="E57" s="35">
        <v>0.79100000000000004</v>
      </c>
      <c r="F57" s="35">
        <v>0.67600000000000005</v>
      </c>
      <c r="G57" s="28">
        <v>0.82</v>
      </c>
      <c r="H57" s="117">
        <v>0.52600000000000002</v>
      </c>
      <c r="I57" s="35">
        <v>0.56999999999999995</v>
      </c>
      <c r="J57" s="59">
        <f>J56/J55</f>
        <v>0.6063829787234043</v>
      </c>
      <c r="K57" s="83">
        <f>K56/K55</f>
        <v>0.70185185185185184</v>
      </c>
    </row>
    <row r="58" spans="1:11" x14ac:dyDescent="0.4">
      <c r="A58" s="169" t="s">
        <v>38</v>
      </c>
      <c r="B58" s="170"/>
      <c r="C58" s="18" t="s">
        <v>5</v>
      </c>
      <c r="D58" s="19">
        <f>D43+D46+D49+D52+D55</f>
        <v>12113</v>
      </c>
      <c r="E58" s="19">
        <f t="shared" ref="E58:H58" si="0">E43+E46+E49+E52+E55</f>
        <v>5472</v>
      </c>
      <c r="F58" s="19">
        <f t="shared" si="0"/>
        <v>5651</v>
      </c>
      <c r="G58" s="19">
        <f t="shared" si="0"/>
        <v>6524</v>
      </c>
      <c r="H58" s="108">
        <f t="shared" si="0"/>
        <v>396</v>
      </c>
      <c r="I58" s="131">
        <f>I43+I46+I49+I52+I55</f>
        <v>1710</v>
      </c>
      <c r="J58" s="114">
        <v>1267</v>
      </c>
      <c r="K58" s="19">
        <f>SUM(D58:J58)</f>
        <v>33133</v>
      </c>
    </row>
    <row r="59" spans="1:11" x14ac:dyDescent="0.4">
      <c r="A59" s="169"/>
      <c r="B59" s="170"/>
      <c r="C59" s="20" t="s">
        <v>0</v>
      </c>
      <c r="D59" s="21">
        <f>D44+D47+D50+D53+D56</f>
        <v>8475</v>
      </c>
      <c r="E59" s="21">
        <f t="shared" ref="E59:H59" si="1">E44+E47+E50+E53+E56</f>
        <v>4281</v>
      </c>
      <c r="F59" s="21">
        <f t="shared" si="1"/>
        <v>3805</v>
      </c>
      <c r="G59" s="21">
        <f t="shared" si="1"/>
        <v>5203</v>
      </c>
      <c r="H59" s="109">
        <f t="shared" si="1"/>
        <v>207</v>
      </c>
      <c r="I59" s="134">
        <f>I44+I47+I50+I53+I56</f>
        <v>1318</v>
      </c>
      <c r="J59" s="115">
        <v>892</v>
      </c>
      <c r="K59" s="21">
        <f>SUM(D59:J59)</f>
        <v>24181</v>
      </c>
    </row>
    <row r="60" spans="1:11" ht="15" thickBot="1" x14ac:dyDescent="0.45">
      <c r="A60" s="171"/>
      <c r="B60" s="172"/>
      <c r="C60" s="22" t="s">
        <v>4</v>
      </c>
      <c r="D60" s="86">
        <f>D59/D58</f>
        <v>0.69966152068026088</v>
      </c>
      <c r="E60" s="86">
        <f t="shared" ref="E60:H60" si="2">E59/E58</f>
        <v>0.78234649122807021</v>
      </c>
      <c r="F60" s="86">
        <f t="shared" si="2"/>
        <v>0.67333215360113252</v>
      </c>
      <c r="G60" s="86">
        <f t="shared" si="2"/>
        <v>0.7975168608215818</v>
      </c>
      <c r="H60" s="110">
        <f t="shared" si="2"/>
        <v>0.52272727272727271</v>
      </c>
      <c r="I60" s="138">
        <f>I59/I58</f>
        <v>0.77076023391812865</v>
      </c>
      <c r="J60" s="116">
        <f>J59/J58</f>
        <v>0.70402525651144432</v>
      </c>
      <c r="K60" s="86">
        <f>K59/K58</f>
        <v>0.72981619533395703</v>
      </c>
    </row>
    <row r="61" spans="1:11" ht="15" thickBot="1" x14ac:dyDescent="0.45">
      <c r="I61" s="146"/>
    </row>
    <row r="62" spans="1:11" ht="37.200000000000003" customHeight="1" thickBot="1" x14ac:dyDescent="0.45">
      <c r="A62" s="167" t="s">
        <v>9</v>
      </c>
      <c r="B62" s="168"/>
      <c r="C62" s="127" t="s">
        <v>10</v>
      </c>
      <c r="D62" s="2" t="s">
        <v>41</v>
      </c>
      <c r="E62" s="2" t="s">
        <v>7</v>
      </c>
      <c r="F62" s="128" t="s">
        <v>8</v>
      </c>
      <c r="G62" s="129" t="s">
        <v>35</v>
      </c>
      <c r="H62" s="128" t="s">
        <v>6</v>
      </c>
      <c r="I62" s="129" t="s">
        <v>32</v>
      </c>
      <c r="J62" s="128" t="s">
        <v>29</v>
      </c>
      <c r="K62" s="129" t="s">
        <v>1</v>
      </c>
    </row>
    <row r="63" spans="1:11" x14ac:dyDescent="0.4">
      <c r="A63" s="188" t="s">
        <v>40</v>
      </c>
      <c r="B63" s="176" t="s">
        <v>27</v>
      </c>
      <c r="C63" s="23" t="s">
        <v>3</v>
      </c>
      <c r="D63" s="60">
        <v>2751</v>
      </c>
      <c r="E63" s="60">
        <v>1350</v>
      </c>
      <c r="F63" s="60">
        <v>1280</v>
      </c>
      <c r="G63" s="60">
        <v>1367</v>
      </c>
      <c r="H63" s="60">
        <v>71</v>
      </c>
      <c r="I63" s="62">
        <v>314</v>
      </c>
      <c r="J63" s="118">
        <v>204</v>
      </c>
      <c r="K63" s="80">
        <f>SUM(D63:J63)</f>
        <v>7337</v>
      </c>
    </row>
    <row r="64" spans="1:11" x14ac:dyDescent="0.4">
      <c r="A64" s="174"/>
      <c r="B64" s="166"/>
      <c r="C64" s="25" t="s">
        <v>0</v>
      </c>
      <c r="D64" s="63">
        <v>1953</v>
      </c>
      <c r="E64" s="63">
        <v>1075</v>
      </c>
      <c r="F64" s="63">
        <v>852</v>
      </c>
      <c r="G64" s="63">
        <v>1111</v>
      </c>
      <c r="H64" s="63">
        <v>44</v>
      </c>
      <c r="I64" s="119">
        <v>271</v>
      </c>
      <c r="J64" s="120">
        <v>143</v>
      </c>
      <c r="K64" s="85">
        <f>SUM(D64:J64)</f>
        <v>5449</v>
      </c>
    </row>
    <row r="65" spans="1:11" ht="15" thickBot="1" x14ac:dyDescent="0.45">
      <c r="A65" s="174"/>
      <c r="B65" s="177"/>
      <c r="C65" s="27" t="s">
        <v>4</v>
      </c>
      <c r="D65" s="66">
        <v>0.71</v>
      </c>
      <c r="E65" s="66">
        <v>0.79600000000000004</v>
      </c>
      <c r="F65" s="66">
        <f>F64/F63</f>
        <v>0.66562500000000002</v>
      </c>
      <c r="G65" s="66">
        <v>0.81299999999999994</v>
      </c>
      <c r="H65" s="66">
        <v>0.61899999999999999</v>
      </c>
      <c r="I65" s="68">
        <v>0.86299999999999999</v>
      </c>
      <c r="J65" s="121">
        <f>J64/J63</f>
        <v>0.7009803921568627</v>
      </c>
      <c r="K65" s="81">
        <f>K64/K63</f>
        <v>0.74267411748671119</v>
      </c>
    </row>
    <row r="66" spans="1:11" x14ac:dyDescent="0.4">
      <c r="A66" s="174"/>
      <c r="B66" s="165" t="s">
        <v>30</v>
      </c>
      <c r="C66" s="147" t="s">
        <v>3</v>
      </c>
      <c r="D66" s="13">
        <v>2607</v>
      </c>
      <c r="E66" s="41">
        <v>1338</v>
      </c>
      <c r="F66" s="41">
        <v>1269</v>
      </c>
      <c r="G66" s="42">
        <v>1408</v>
      </c>
      <c r="H66" s="100">
        <v>71</v>
      </c>
      <c r="I66" s="69">
        <v>471</v>
      </c>
      <c r="J66" s="94">
        <v>274</v>
      </c>
      <c r="K66" s="82">
        <f>SUM(D66:J66)</f>
        <v>7438</v>
      </c>
    </row>
    <row r="67" spans="1:11" x14ac:dyDescent="0.4">
      <c r="A67" s="174"/>
      <c r="B67" s="166"/>
      <c r="C67" s="148" t="s">
        <v>0</v>
      </c>
      <c r="D67" s="11">
        <v>1803</v>
      </c>
      <c r="E67" s="31">
        <v>1064</v>
      </c>
      <c r="F67" s="31">
        <v>808</v>
      </c>
      <c r="G67" s="26">
        <v>1116</v>
      </c>
      <c r="H67" s="32">
        <v>48</v>
      </c>
      <c r="I67" s="95">
        <v>287</v>
      </c>
      <c r="J67" s="93">
        <v>184</v>
      </c>
      <c r="K67" s="84">
        <f>SUM(D67:J67)</f>
        <v>5310</v>
      </c>
    </row>
    <row r="68" spans="1:11" ht="15" thickBot="1" x14ac:dyDescent="0.45">
      <c r="A68" s="174"/>
      <c r="B68" s="166"/>
      <c r="C68" s="149" t="s">
        <v>4</v>
      </c>
      <c r="D68" s="151">
        <v>0.69199999999999995</v>
      </c>
      <c r="E68" s="152">
        <v>0.79500000000000004</v>
      </c>
      <c r="F68" s="152">
        <v>0.63600000000000001</v>
      </c>
      <c r="G68" s="153">
        <v>0.79300000000000004</v>
      </c>
      <c r="H68" s="101">
        <v>0.67600000000000005</v>
      </c>
      <c r="I68" s="150">
        <v>0.60899999999999999</v>
      </c>
      <c r="J68" s="154">
        <f>J67/J66</f>
        <v>0.67153284671532842</v>
      </c>
      <c r="K68" s="155">
        <f>K67/K66</f>
        <v>0.71390158644796986</v>
      </c>
    </row>
    <row r="69" spans="1:11" x14ac:dyDescent="0.4">
      <c r="A69" s="174"/>
      <c r="B69" s="176" t="s">
        <v>33</v>
      </c>
      <c r="C69" s="147" t="s">
        <v>3</v>
      </c>
      <c r="D69" s="48">
        <v>2457</v>
      </c>
      <c r="E69" s="49">
        <v>1339</v>
      </c>
      <c r="F69" s="50">
        <v>1265</v>
      </c>
      <c r="G69" s="49">
        <v>1657</v>
      </c>
      <c r="H69" s="29">
        <v>78</v>
      </c>
      <c r="I69" s="29">
        <v>467</v>
      </c>
      <c r="J69" s="29">
        <v>274</v>
      </c>
      <c r="K69" s="82">
        <f>SUM(D69:J69)</f>
        <v>7537</v>
      </c>
    </row>
    <row r="70" spans="1:11" x14ac:dyDescent="0.4">
      <c r="A70" s="174"/>
      <c r="B70" s="166"/>
      <c r="C70" s="148" t="s">
        <v>0</v>
      </c>
      <c r="D70" s="26">
        <v>1639</v>
      </c>
      <c r="E70" s="32">
        <v>1009</v>
      </c>
      <c r="F70" s="51">
        <v>767</v>
      </c>
      <c r="G70" s="32">
        <v>1267</v>
      </c>
      <c r="H70" s="31">
        <v>44</v>
      </c>
      <c r="I70" s="95">
        <v>270</v>
      </c>
      <c r="J70" s="95">
        <v>184</v>
      </c>
      <c r="K70" s="84">
        <f>SUM(D70:J70)</f>
        <v>5180</v>
      </c>
    </row>
    <row r="71" spans="1:11" ht="15" thickBot="1" x14ac:dyDescent="0.45">
      <c r="A71" s="174"/>
      <c r="B71" s="177"/>
      <c r="C71" s="149" t="s">
        <v>4</v>
      </c>
      <c r="D71" s="52">
        <v>0.66700000000000004</v>
      </c>
      <c r="E71" s="53">
        <v>0.754</v>
      </c>
      <c r="F71" s="58">
        <v>0.60599999999999998</v>
      </c>
      <c r="G71" s="54">
        <v>0.76500000000000001</v>
      </c>
      <c r="H71" s="55">
        <v>0.56399999999999995</v>
      </c>
      <c r="I71" s="55">
        <v>0.57799999999999996</v>
      </c>
      <c r="J71" s="55">
        <v>0.67153284671532842</v>
      </c>
      <c r="K71" s="155">
        <f>K70/K69</f>
        <v>0.68727610455088228</v>
      </c>
    </row>
    <row r="72" spans="1:11" x14ac:dyDescent="0.4">
      <c r="A72" s="174"/>
      <c r="B72" s="165" t="s">
        <v>34</v>
      </c>
      <c r="C72" s="147" t="s">
        <v>3</v>
      </c>
      <c r="D72" s="10">
        <v>2327</v>
      </c>
      <c r="E72" s="29">
        <v>1202</v>
      </c>
      <c r="F72" s="30">
        <v>1271</v>
      </c>
      <c r="G72" s="29">
        <v>1347</v>
      </c>
      <c r="H72" s="37">
        <v>88</v>
      </c>
      <c r="I72" s="37">
        <v>512</v>
      </c>
      <c r="J72" s="37">
        <v>293</v>
      </c>
      <c r="K72" s="82">
        <f>SUM(D72:J72)</f>
        <v>7040</v>
      </c>
    </row>
    <row r="73" spans="1:11" x14ac:dyDescent="0.4">
      <c r="A73" s="174"/>
      <c r="B73" s="166"/>
      <c r="C73" s="148" t="s">
        <v>0</v>
      </c>
      <c r="D73" s="11">
        <v>1473</v>
      </c>
      <c r="E73" s="31">
        <v>721</v>
      </c>
      <c r="F73" s="32">
        <v>789</v>
      </c>
      <c r="G73" s="31">
        <v>1044</v>
      </c>
      <c r="H73" s="38">
        <v>48</v>
      </c>
      <c r="I73" s="93">
        <v>305</v>
      </c>
      <c r="J73" s="93">
        <v>232</v>
      </c>
      <c r="K73" s="84">
        <f>SUM(D73:J73)</f>
        <v>4612</v>
      </c>
    </row>
    <row r="74" spans="1:11" ht="15" thickBot="1" x14ac:dyDescent="0.45">
      <c r="A74" s="175"/>
      <c r="B74" s="177"/>
      <c r="C74" s="149" t="s">
        <v>4</v>
      </c>
      <c r="D74" s="12">
        <v>0.63300000000000001</v>
      </c>
      <c r="E74" s="150">
        <v>0.6</v>
      </c>
      <c r="F74" s="34">
        <v>0.62</v>
      </c>
      <c r="G74" s="28">
        <v>0.77500000000000002</v>
      </c>
      <c r="H74" s="59">
        <v>0.53600000000000003</v>
      </c>
      <c r="I74" s="59">
        <v>0.59599999999999997</v>
      </c>
      <c r="J74" s="59">
        <v>0.79</v>
      </c>
      <c r="K74" s="155">
        <f>K73/K72</f>
        <v>0.6551136363636364</v>
      </c>
    </row>
    <row r="75" spans="1:11" x14ac:dyDescent="0.4">
      <c r="A75" s="169" t="s">
        <v>38</v>
      </c>
      <c r="B75" s="170"/>
      <c r="C75" s="122" t="s">
        <v>5</v>
      </c>
      <c r="D75" s="123">
        <f>D63+D66+D69+D72</f>
        <v>10142</v>
      </c>
      <c r="E75" s="123">
        <f t="shared" ref="E75:H75" si="3">E63+E66+E69+E72</f>
        <v>5229</v>
      </c>
      <c r="F75" s="123">
        <f t="shared" si="3"/>
        <v>5085</v>
      </c>
      <c r="G75" s="123">
        <f t="shared" si="3"/>
        <v>5779</v>
      </c>
      <c r="H75" s="123">
        <f t="shared" si="3"/>
        <v>308</v>
      </c>
      <c r="I75" s="123">
        <f t="shared" ref="I75:J75" si="4">I63+I66+I69+I72</f>
        <v>1764</v>
      </c>
      <c r="J75" s="123">
        <f t="shared" si="4"/>
        <v>1045</v>
      </c>
      <c r="K75" s="123">
        <f t="shared" ref="K75" si="5">K63+K66+K69+K72</f>
        <v>29352</v>
      </c>
    </row>
    <row r="76" spans="1:11" x14ac:dyDescent="0.4">
      <c r="A76" s="169"/>
      <c r="B76" s="170"/>
      <c r="C76" s="20" t="s">
        <v>0</v>
      </c>
      <c r="D76" s="21">
        <f>D64+D67+D70+D73</f>
        <v>6868</v>
      </c>
      <c r="E76" s="21">
        <f t="shared" ref="E76:H76" si="6">E64+E67+E70+E73</f>
        <v>3869</v>
      </c>
      <c r="F76" s="21">
        <f t="shared" si="6"/>
        <v>3216</v>
      </c>
      <c r="G76" s="21">
        <f t="shared" si="6"/>
        <v>4538</v>
      </c>
      <c r="H76" s="21">
        <f t="shared" si="6"/>
        <v>184</v>
      </c>
      <c r="I76" s="21">
        <f t="shared" ref="I76:J76" si="7">I64+I67+I70+I73</f>
        <v>1133</v>
      </c>
      <c r="J76" s="21">
        <f t="shared" si="7"/>
        <v>743</v>
      </c>
      <c r="K76" s="21">
        <f t="shared" ref="K76" si="8">K64+K67+K70+K73</f>
        <v>20551</v>
      </c>
    </row>
    <row r="77" spans="1:11" ht="15" thickBot="1" x14ac:dyDescent="0.45">
      <c r="A77" s="171"/>
      <c r="B77" s="172"/>
      <c r="C77" s="22" t="s">
        <v>4</v>
      </c>
      <c r="D77" s="86">
        <f>D76/D75</f>
        <v>0.67718398737921515</v>
      </c>
      <c r="E77" s="86">
        <f t="shared" ref="E77:H77" si="9">E76/E75</f>
        <v>0.73991202906865561</v>
      </c>
      <c r="F77" s="86">
        <f t="shared" si="9"/>
        <v>0.63244837758112094</v>
      </c>
      <c r="G77" s="86">
        <f t="shared" si="9"/>
        <v>0.78525696487281538</v>
      </c>
      <c r="H77" s="86">
        <f t="shared" si="9"/>
        <v>0.59740259740259738</v>
      </c>
      <c r="I77" s="86">
        <f t="shared" ref="I77:J77" si="10">I76/I75</f>
        <v>0.64229024943310653</v>
      </c>
      <c r="J77" s="86">
        <f t="shared" si="10"/>
        <v>0.7110047846889952</v>
      </c>
      <c r="K77" s="86">
        <f t="shared" ref="K77" si="11">K76/K75</f>
        <v>0.7001567184518942</v>
      </c>
    </row>
    <row r="78" spans="1:11" ht="15" thickBot="1" x14ac:dyDescent="0.45"/>
    <row r="79" spans="1:11" ht="25.8" thickBot="1" x14ac:dyDescent="0.45">
      <c r="A79" s="167" t="s">
        <v>9</v>
      </c>
      <c r="B79" s="168"/>
      <c r="C79" s="127" t="s">
        <v>10</v>
      </c>
      <c r="D79" s="2" t="s">
        <v>2</v>
      </c>
      <c r="E79" s="158" t="s">
        <v>7</v>
      </c>
      <c r="F79" s="128" t="s">
        <v>8</v>
      </c>
      <c r="G79" s="129" t="s">
        <v>35</v>
      </c>
      <c r="H79" s="128" t="s">
        <v>6</v>
      </c>
      <c r="I79" s="129" t="s">
        <v>28</v>
      </c>
      <c r="J79" s="128" t="s">
        <v>29</v>
      </c>
      <c r="K79" s="129" t="s">
        <v>1</v>
      </c>
    </row>
    <row r="80" spans="1:11" x14ac:dyDescent="0.4">
      <c r="A80" s="173" t="s">
        <v>44</v>
      </c>
      <c r="B80" s="176" t="s">
        <v>45</v>
      </c>
      <c r="C80" s="147" t="s">
        <v>3</v>
      </c>
      <c r="D80" s="60">
        <v>2090</v>
      </c>
      <c r="E80" s="29">
        <v>1342</v>
      </c>
      <c r="F80" s="61">
        <v>1236</v>
      </c>
      <c r="G80" s="62">
        <v>1135</v>
      </c>
      <c r="H80" s="30">
        <v>82</v>
      </c>
      <c r="I80" s="29">
        <v>268</v>
      </c>
      <c r="J80" s="37">
        <v>87</v>
      </c>
      <c r="K80" s="80">
        <f>SUM(D80:J80)</f>
        <v>6240</v>
      </c>
    </row>
    <row r="81" spans="1:11" x14ac:dyDescent="0.4">
      <c r="A81" s="174"/>
      <c r="B81" s="166"/>
      <c r="C81" s="148" t="s">
        <v>0</v>
      </c>
      <c r="D81" s="63">
        <v>1377</v>
      </c>
      <c r="E81" s="92">
        <v>841</v>
      </c>
      <c r="F81" s="64">
        <v>795</v>
      </c>
      <c r="G81" s="65">
        <v>919</v>
      </c>
      <c r="H81" s="32">
        <v>44</v>
      </c>
      <c r="I81" s="95">
        <v>125</v>
      </c>
      <c r="J81" s="93">
        <v>52</v>
      </c>
      <c r="K81" s="85">
        <f>SUM(D81:J81)</f>
        <v>4153</v>
      </c>
    </row>
    <row r="82" spans="1:11" ht="15" thickBot="1" x14ac:dyDescent="0.45">
      <c r="A82" s="174"/>
      <c r="B82" s="177"/>
      <c r="C82" s="149" t="s">
        <v>4</v>
      </c>
      <c r="D82" s="66">
        <v>0.65900000000000003</v>
      </c>
      <c r="E82" s="160">
        <v>0.627</v>
      </c>
      <c r="F82" s="67">
        <v>0.64300000000000002</v>
      </c>
      <c r="G82" s="68">
        <v>0.81</v>
      </c>
      <c r="H82" s="34">
        <v>0.53600000000000003</v>
      </c>
      <c r="I82" s="150">
        <v>0.46600000000000003</v>
      </c>
      <c r="J82" s="59">
        <f>J81/J80</f>
        <v>0.5977011494252874</v>
      </c>
      <c r="K82" s="81">
        <f>K81/K80</f>
        <v>0.66554487179487176</v>
      </c>
    </row>
    <row r="83" spans="1:11" x14ac:dyDescent="0.4">
      <c r="A83" s="174"/>
      <c r="B83" s="165" t="s">
        <v>46</v>
      </c>
      <c r="C83" s="36" t="s">
        <v>3</v>
      </c>
      <c r="D83" s="13">
        <v>2437</v>
      </c>
      <c r="E83" s="70"/>
      <c r="F83" s="41">
        <v>1227</v>
      </c>
      <c r="G83" s="42">
        <v>1189</v>
      </c>
      <c r="H83" s="100">
        <v>73</v>
      </c>
      <c r="I83" s="69">
        <v>268</v>
      </c>
      <c r="J83" s="94">
        <v>250</v>
      </c>
      <c r="K83" s="82">
        <f>SUM(D83:J83)</f>
        <v>5444</v>
      </c>
    </row>
    <row r="84" spans="1:11" x14ac:dyDescent="0.4">
      <c r="A84" s="174"/>
      <c r="B84" s="166"/>
      <c r="C84" s="148" t="s">
        <v>0</v>
      </c>
      <c r="D84" s="11">
        <v>1704</v>
      </c>
      <c r="E84" s="71"/>
      <c r="F84" s="31">
        <v>755</v>
      </c>
      <c r="G84" s="26">
        <v>1013</v>
      </c>
      <c r="H84" s="32">
        <v>37</v>
      </c>
      <c r="I84" s="95">
        <v>125</v>
      </c>
      <c r="J84" s="93">
        <v>137</v>
      </c>
      <c r="K84" s="84">
        <f>SUM(D84:J84)</f>
        <v>3771</v>
      </c>
    </row>
    <row r="85" spans="1:11" ht="15" thickBot="1" x14ac:dyDescent="0.45">
      <c r="A85" s="174"/>
      <c r="B85" s="166"/>
      <c r="C85" s="33" t="s">
        <v>4</v>
      </c>
      <c r="D85" s="151">
        <v>0.69899999999999995</v>
      </c>
      <c r="E85" s="73"/>
      <c r="F85" s="152">
        <v>0.61499999999999999</v>
      </c>
      <c r="G85" s="153">
        <v>0.85199999999999998</v>
      </c>
      <c r="H85" s="101">
        <v>0.52100000000000002</v>
      </c>
      <c r="I85" s="152">
        <v>0.46600000000000003</v>
      </c>
      <c r="J85" s="154">
        <v>0.55000000000000004</v>
      </c>
      <c r="K85" s="155">
        <f>K84/K83</f>
        <v>0.69268919911829541</v>
      </c>
    </row>
    <row r="86" spans="1:11" x14ac:dyDescent="0.4">
      <c r="A86" s="174"/>
      <c r="B86" s="190" t="s">
        <v>47</v>
      </c>
      <c r="C86" s="191" t="s">
        <v>5</v>
      </c>
      <c r="D86" s="192">
        <v>2774</v>
      </c>
      <c r="E86" s="193">
        <v>1218</v>
      </c>
      <c r="F86" s="194">
        <v>1289</v>
      </c>
      <c r="G86" s="193">
        <v>1399</v>
      </c>
      <c r="H86" s="195">
        <v>78</v>
      </c>
      <c r="I86" s="196">
        <v>490</v>
      </c>
      <c r="J86" s="197">
        <v>243</v>
      </c>
      <c r="K86" s="161">
        <f>SUM(D86:J86)</f>
        <v>7491</v>
      </c>
    </row>
    <row r="87" spans="1:11" ht="25.2" customHeight="1" x14ac:dyDescent="0.4">
      <c r="A87" s="174"/>
      <c r="B87" s="189"/>
      <c r="C87" s="156" t="s">
        <v>0</v>
      </c>
      <c r="D87" s="162">
        <v>1784</v>
      </c>
      <c r="E87" s="124">
        <v>873</v>
      </c>
      <c r="F87" s="198">
        <v>840</v>
      </c>
      <c r="G87" s="124">
        <v>1154</v>
      </c>
      <c r="H87" s="199">
        <v>42</v>
      </c>
      <c r="I87" s="159">
        <v>291</v>
      </c>
      <c r="J87" s="157">
        <v>158</v>
      </c>
      <c r="K87" s="163">
        <f>SUM(D87:J87)</f>
        <v>5142</v>
      </c>
    </row>
    <row r="88" spans="1:11" ht="16.2" customHeight="1" thickBot="1" x14ac:dyDescent="0.45">
      <c r="A88" s="174"/>
      <c r="B88" s="200"/>
      <c r="C88" s="201" t="s">
        <v>4</v>
      </c>
      <c r="D88" s="202">
        <v>0.64300000000000002</v>
      </c>
      <c r="E88" s="203">
        <v>0.71699999999999997</v>
      </c>
      <c r="F88" s="204">
        <v>0.65100000000000002</v>
      </c>
      <c r="G88" s="205">
        <v>0.82499999999999996</v>
      </c>
      <c r="H88" s="206">
        <v>0.53800000000000003</v>
      </c>
      <c r="I88" s="207">
        <v>0.59399999999999997</v>
      </c>
      <c r="J88" s="208">
        <v>0.65</v>
      </c>
      <c r="K88" s="164">
        <f>K87/K86</f>
        <v>0.68642370845014011</v>
      </c>
    </row>
    <row r="89" spans="1:11" ht="16.2" customHeight="1" x14ac:dyDescent="0.4">
      <c r="A89" s="174"/>
      <c r="B89" s="176" t="s">
        <v>48</v>
      </c>
      <c r="C89" s="147" t="s">
        <v>5</v>
      </c>
      <c r="D89" s="10"/>
      <c r="E89" s="29"/>
      <c r="F89" s="30"/>
      <c r="G89" s="29"/>
      <c r="H89" s="30"/>
      <c r="I89" s="29"/>
      <c r="J89" s="37"/>
      <c r="K89" s="82"/>
    </row>
    <row r="90" spans="1:11" x14ac:dyDescent="0.4">
      <c r="A90" s="174"/>
      <c r="B90" s="166"/>
      <c r="C90" s="148" t="s">
        <v>0</v>
      </c>
      <c r="D90" s="11"/>
      <c r="E90" s="31"/>
      <c r="F90" s="32"/>
      <c r="G90" s="31"/>
      <c r="H90" s="32"/>
      <c r="I90" s="95"/>
      <c r="J90" s="93"/>
      <c r="K90" s="84"/>
    </row>
    <row r="91" spans="1:11" ht="15" thickBot="1" x14ac:dyDescent="0.45">
      <c r="A91" s="174"/>
      <c r="B91" s="177"/>
      <c r="C91" s="149" t="s">
        <v>4</v>
      </c>
      <c r="D91" s="12"/>
      <c r="E91" s="150"/>
      <c r="F91" s="34"/>
      <c r="G91" s="28"/>
      <c r="H91" s="34"/>
      <c r="I91" s="150"/>
      <c r="J91" s="59"/>
      <c r="K91" s="155"/>
    </row>
    <row r="92" spans="1:11" x14ac:dyDescent="0.4">
      <c r="A92" s="174"/>
      <c r="B92" s="176" t="s">
        <v>49</v>
      </c>
      <c r="C92" s="36" t="s">
        <v>5</v>
      </c>
      <c r="D92" s="13"/>
      <c r="E92" s="69"/>
      <c r="F92" s="29"/>
      <c r="G92" s="29"/>
      <c r="H92" s="102"/>
      <c r="I92" s="29"/>
      <c r="J92" s="37"/>
      <c r="K92" s="82"/>
    </row>
    <row r="93" spans="1:11" x14ac:dyDescent="0.4">
      <c r="A93" s="174"/>
      <c r="B93" s="166"/>
      <c r="C93" s="148" t="s">
        <v>0</v>
      </c>
      <c r="D93" s="11"/>
      <c r="E93" s="31"/>
      <c r="F93" s="31"/>
      <c r="G93" s="31"/>
      <c r="H93" s="103"/>
      <c r="I93" s="95"/>
      <c r="J93" s="93"/>
      <c r="K93" s="84"/>
    </row>
    <row r="94" spans="1:11" ht="15" thickBot="1" x14ac:dyDescent="0.45">
      <c r="A94" s="175"/>
      <c r="B94" s="177"/>
      <c r="C94" s="72" t="s">
        <v>4</v>
      </c>
      <c r="D94" s="14"/>
      <c r="E94" s="150"/>
      <c r="F94" s="150"/>
      <c r="G94" s="28"/>
      <c r="H94" s="117"/>
      <c r="I94" s="150"/>
      <c r="J94" s="59"/>
      <c r="K94" s="155"/>
    </row>
    <row r="95" spans="1:11" x14ac:dyDescent="0.4">
      <c r="A95" s="169" t="s">
        <v>38</v>
      </c>
      <c r="B95" s="170"/>
      <c r="C95" s="18" t="s">
        <v>5</v>
      </c>
      <c r="D95" s="19">
        <f>D80+D83+D86+D89+D92</f>
        <v>7301</v>
      </c>
      <c r="E95" s="19">
        <f t="shared" ref="E95:H95" si="12">E80+E83+E86+E89+E92</f>
        <v>2560</v>
      </c>
      <c r="F95" s="19">
        <f t="shared" si="12"/>
        <v>3752</v>
      </c>
      <c r="G95" s="19">
        <f t="shared" si="12"/>
        <v>3723</v>
      </c>
      <c r="H95" s="108">
        <f t="shared" si="12"/>
        <v>233</v>
      </c>
      <c r="I95" s="131">
        <f>I80+I83+I86+I89+I92</f>
        <v>1026</v>
      </c>
      <c r="J95" s="114">
        <v>1267</v>
      </c>
      <c r="K95" s="19">
        <f>SUM(D95:J95)</f>
        <v>19862</v>
      </c>
    </row>
    <row r="96" spans="1:11" x14ac:dyDescent="0.4">
      <c r="A96" s="169"/>
      <c r="B96" s="170"/>
      <c r="C96" s="20" t="s">
        <v>0</v>
      </c>
      <c r="D96" s="21">
        <f>D81+D84+D87+D90+D93</f>
        <v>4865</v>
      </c>
      <c r="E96" s="21">
        <f t="shared" ref="E96:H96" si="13">E81+E84+E87+E90+E93</f>
        <v>1714</v>
      </c>
      <c r="F96" s="21">
        <f t="shared" si="13"/>
        <v>2390</v>
      </c>
      <c r="G96" s="21">
        <f t="shared" si="13"/>
        <v>3086</v>
      </c>
      <c r="H96" s="109">
        <f t="shared" si="13"/>
        <v>123</v>
      </c>
      <c r="I96" s="134">
        <f>I81+I84+I87+I90+I93</f>
        <v>541</v>
      </c>
      <c r="J96" s="115">
        <v>892</v>
      </c>
      <c r="K96" s="21">
        <f>SUM(D96:J96)</f>
        <v>13611</v>
      </c>
    </row>
    <row r="97" spans="1:11" ht="15" thickBot="1" x14ac:dyDescent="0.45">
      <c r="A97" s="171"/>
      <c r="B97" s="172"/>
      <c r="C97" s="22" t="s">
        <v>4</v>
      </c>
      <c r="D97" s="86">
        <f>D96/D95</f>
        <v>0.66634707574304886</v>
      </c>
      <c r="E97" s="86">
        <f t="shared" ref="E97:H97" si="14">E96/E95</f>
        <v>0.66953125000000002</v>
      </c>
      <c r="F97" s="86">
        <f t="shared" si="14"/>
        <v>0.6369936034115139</v>
      </c>
      <c r="G97" s="86">
        <f t="shared" si="14"/>
        <v>0.8289014235831319</v>
      </c>
      <c r="H97" s="110">
        <f t="shared" si="14"/>
        <v>0.52789699570815452</v>
      </c>
      <c r="I97" s="138">
        <f>I96/I95</f>
        <v>0.52729044834307992</v>
      </c>
      <c r="J97" s="116">
        <f>J96/J95</f>
        <v>0.70402525651144432</v>
      </c>
      <c r="K97" s="86">
        <f>K96/K95</f>
        <v>0.68527842110562887</v>
      </c>
    </row>
  </sheetData>
  <mergeCells count="41">
    <mergeCell ref="A95:B97"/>
    <mergeCell ref="A79:B79"/>
    <mergeCell ref="A80:A94"/>
    <mergeCell ref="B80:B82"/>
    <mergeCell ref="B83:B85"/>
    <mergeCell ref="B86:B88"/>
    <mergeCell ref="B89:B91"/>
    <mergeCell ref="B92:B94"/>
    <mergeCell ref="A75:B77"/>
    <mergeCell ref="A62:B62"/>
    <mergeCell ref="A63:A74"/>
    <mergeCell ref="B63:B65"/>
    <mergeCell ref="B66:B68"/>
    <mergeCell ref="B69:B71"/>
    <mergeCell ref="B72:B74"/>
    <mergeCell ref="A58:B60"/>
    <mergeCell ref="A42:B42"/>
    <mergeCell ref="A43:A57"/>
    <mergeCell ref="B43:B45"/>
    <mergeCell ref="B46:B48"/>
    <mergeCell ref="B49:B51"/>
    <mergeCell ref="B52:B54"/>
    <mergeCell ref="B55:B57"/>
    <mergeCell ref="A1:C1"/>
    <mergeCell ref="A22:B22"/>
    <mergeCell ref="A18:B20"/>
    <mergeCell ref="B12:B14"/>
    <mergeCell ref="D1:J1"/>
    <mergeCell ref="B26:B28"/>
    <mergeCell ref="A2:B2"/>
    <mergeCell ref="A38:B40"/>
    <mergeCell ref="A3:A17"/>
    <mergeCell ref="B3:B5"/>
    <mergeCell ref="B6:B8"/>
    <mergeCell ref="B9:B11"/>
    <mergeCell ref="B15:B17"/>
    <mergeCell ref="A23:A37"/>
    <mergeCell ref="B23:B25"/>
    <mergeCell ref="B29:B31"/>
    <mergeCell ref="B32:B34"/>
    <mergeCell ref="B35:B3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주보(속보)발표 자료(5월15일주실적Upload)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2023-05-29T04:06:52Z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fda7ce-6156-4e79-840a-31239bced759_Enabled">
    <vt:lpwstr>true</vt:lpwstr>
  </property>
  <property fmtid="{D5CDD505-2E9C-101B-9397-08002B2CF9AE}" pid="3" name="MSIP_Label_33fda7ce-6156-4e79-840a-31239bced759_SetDate">
    <vt:lpwstr>2022-11-18T06:16:19Z</vt:lpwstr>
  </property>
  <property fmtid="{D5CDD505-2E9C-101B-9397-08002B2CF9AE}" pid="4" name="MSIP_Label_33fda7ce-6156-4e79-840a-31239bced759_Method">
    <vt:lpwstr>Privileged</vt:lpwstr>
  </property>
  <property fmtid="{D5CDD505-2E9C-101B-9397-08002B2CF9AE}" pid="5" name="MSIP_Label_33fda7ce-6156-4e79-840a-31239bced759_Name">
    <vt:lpwstr>일반문서(비암호화)</vt:lpwstr>
  </property>
  <property fmtid="{D5CDD505-2E9C-101B-9397-08002B2CF9AE}" pid="6" name="MSIP_Label_33fda7ce-6156-4e79-840a-31239bced759_SiteId">
    <vt:lpwstr>f9ac8ad9-9c79-4fb4-be57-986d607ad407</vt:lpwstr>
  </property>
  <property fmtid="{D5CDD505-2E9C-101B-9397-08002B2CF9AE}" pid="7" name="MSIP_Label_33fda7ce-6156-4e79-840a-31239bced759_ActionId">
    <vt:lpwstr>3644d0ff-b82d-433c-beb9-589ed89f6df7</vt:lpwstr>
  </property>
  <property fmtid="{D5CDD505-2E9C-101B-9397-08002B2CF9AE}" pid="8" name="MSIP_Label_33fda7ce-6156-4e79-840a-31239bced759_ContentBits">
    <vt:lpwstr>0</vt:lpwstr>
  </property>
</Properties>
</file>