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K\Desktop\"/>
    </mc:Choice>
  </mc:AlternateContent>
  <xr:revisionPtr revIDLastSave="0" documentId="13_ncr:1_{BD66ECB2-C094-4CF8-B15A-5BFF5C171D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년이후월별회원사별경매대수(25년5월)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8" l="1"/>
  <c r="P138" i="8"/>
  <c r="P136" i="8" l="1"/>
  <c r="P135" i="8"/>
  <c r="P133" i="8"/>
  <c r="P132" i="8"/>
  <c r="P130" i="8"/>
  <c r="P129" i="8"/>
  <c r="P127" i="8"/>
  <c r="P126" i="8"/>
  <c r="P124" i="8"/>
  <c r="P123" i="8"/>
  <c r="P121" i="8"/>
  <c r="P120" i="8"/>
  <c r="P118" i="8"/>
  <c r="P117" i="8"/>
  <c r="P115" i="8"/>
  <c r="P114" i="8"/>
  <c r="P131" i="8" l="1"/>
  <c r="P137" i="8"/>
  <c r="P125" i="8"/>
  <c r="P116" i="8"/>
  <c r="P119" i="8"/>
  <c r="P140" i="8"/>
  <c r="P134" i="8"/>
  <c r="P128" i="8"/>
  <c r="P122" i="8"/>
  <c r="N91" i="8" l="1"/>
  <c r="M91" i="8" l="1"/>
  <c r="P110" i="8" l="1"/>
  <c r="P108" i="8"/>
  <c r="P107" i="8"/>
  <c r="P105" i="8"/>
  <c r="P104" i="8"/>
  <c r="P102" i="8"/>
  <c r="P101" i="8"/>
  <c r="P99" i="8"/>
  <c r="P98" i="8"/>
  <c r="P96" i="8"/>
  <c r="P95" i="8"/>
  <c r="P93" i="8"/>
  <c r="P92" i="8"/>
  <c r="P90" i="8"/>
  <c r="P89" i="8"/>
  <c r="P87" i="8"/>
  <c r="P86" i="8"/>
  <c r="P94" i="8" l="1"/>
  <c r="P106" i="8"/>
  <c r="P97" i="8"/>
  <c r="P91" i="8"/>
  <c r="P103" i="8"/>
  <c r="P88" i="8"/>
  <c r="P109" i="8"/>
  <c r="P100" i="8"/>
  <c r="P111" i="8"/>
  <c r="P112" i="8" l="1"/>
  <c r="P80" i="8"/>
  <c r="P79" i="8"/>
  <c r="P76" i="8"/>
  <c r="P77" i="8"/>
  <c r="P73" i="8"/>
  <c r="P74" i="8"/>
  <c r="P71" i="8"/>
  <c r="P70" i="8"/>
  <c r="P68" i="8"/>
  <c r="P67" i="8"/>
  <c r="P65" i="8"/>
  <c r="P64" i="8"/>
  <c r="P62" i="8"/>
  <c r="P61" i="8"/>
  <c r="P59" i="8"/>
  <c r="P58" i="8"/>
  <c r="P69" i="8" l="1"/>
  <c r="P66" i="8"/>
  <c r="P72" i="8"/>
  <c r="P83" i="8"/>
  <c r="P63" i="8"/>
  <c r="P81" i="8"/>
  <c r="P75" i="8"/>
  <c r="P78" i="8"/>
  <c r="P60" i="8"/>
  <c r="E82" i="8" l="1"/>
  <c r="F82" i="8"/>
  <c r="G82" i="8"/>
  <c r="H82" i="8"/>
  <c r="I82" i="8"/>
  <c r="E83" i="8"/>
  <c r="F83" i="8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M27" i="8"/>
  <c r="N27" i="8"/>
  <c r="O27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L28" i="8" l="1"/>
  <c r="P82" i="8"/>
  <c r="P84" i="8" s="1"/>
  <c r="M28" i="8"/>
  <c r="F84" i="8"/>
  <c r="F28" i="8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D28" i="8" l="1"/>
  <c r="O47" i="8"/>
  <c r="N47" i="8"/>
  <c r="M47" i="8"/>
  <c r="L47" i="8"/>
  <c r="K47" i="8"/>
  <c r="J47" i="8"/>
  <c r="I47" i="8"/>
  <c r="H47" i="8"/>
  <c r="G47" i="8"/>
  <c r="F47" i="8"/>
  <c r="E47" i="8"/>
  <c r="D47" i="8"/>
  <c r="P46" i="8"/>
  <c r="P45" i="8"/>
  <c r="O19" i="8"/>
  <c r="N19" i="8"/>
  <c r="M19" i="8"/>
  <c r="L19" i="8"/>
  <c r="K19" i="8"/>
  <c r="J19" i="8"/>
  <c r="I19" i="8"/>
  <c r="H19" i="8"/>
  <c r="G19" i="8"/>
  <c r="P18" i="8"/>
  <c r="P17" i="8"/>
  <c r="P19" i="8" l="1"/>
  <c r="P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P4" i="8" l="1"/>
  <c r="P32" i="8"/>
  <c r="N44" i="8"/>
  <c r="M44" i="8"/>
  <c r="L44" i="8"/>
  <c r="K44" i="8"/>
  <c r="J44" i="8"/>
  <c r="I44" i="8"/>
  <c r="H44" i="8"/>
  <c r="G44" i="8"/>
  <c r="F44" i="8"/>
  <c r="E44" i="8"/>
  <c r="D44" i="8"/>
  <c r="P43" i="8"/>
  <c r="P42" i="8"/>
  <c r="N41" i="8"/>
  <c r="M41" i="8"/>
  <c r="L41" i="8"/>
  <c r="K41" i="8"/>
  <c r="J41" i="8"/>
  <c r="I41" i="8"/>
  <c r="H41" i="8"/>
  <c r="G41" i="8"/>
  <c r="F41" i="8"/>
  <c r="E41" i="8"/>
  <c r="D41" i="8"/>
  <c r="P40" i="8"/>
  <c r="P39" i="8"/>
  <c r="N38" i="8"/>
  <c r="M38" i="8"/>
  <c r="L38" i="8"/>
  <c r="K38" i="8"/>
  <c r="J38" i="8"/>
  <c r="I38" i="8"/>
  <c r="H38" i="8"/>
  <c r="G38" i="8"/>
  <c r="F38" i="8"/>
  <c r="E38" i="8"/>
  <c r="D38" i="8"/>
  <c r="P37" i="8"/>
  <c r="P36" i="8"/>
  <c r="N35" i="8"/>
  <c r="M35" i="8"/>
  <c r="L35" i="8"/>
  <c r="K35" i="8"/>
  <c r="J35" i="8"/>
  <c r="I35" i="8"/>
  <c r="H35" i="8"/>
  <c r="G35" i="8"/>
  <c r="F35" i="8"/>
  <c r="E35" i="8"/>
  <c r="D35" i="8"/>
  <c r="P34" i="8"/>
  <c r="P33" i="8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P8" i="8"/>
  <c r="O7" i="8"/>
  <c r="N7" i="8"/>
  <c r="M7" i="8"/>
  <c r="L7" i="8"/>
  <c r="K7" i="8"/>
  <c r="J7" i="8"/>
  <c r="I7" i="8"/>
  <c r="H7" i="8"/>
  <c r="G7" i="8"/>
  <c r="F7" i="8"/>
  <c r="E7" i="8"/>
  <c r="D7" i="8"/>
  <c r="P6" i="8"/>
  <c r="P5" i="8"/>
  <c r="P26" i="8" l="1"/>
  <c r="P55" i="8"/>
  <c r="P54" i="8"/>
  <c r="P27" i="8"/>
  <c r="P35" i="8"/>
  <c r="P38" i="8"/>
  <c r="P41" i="8"/>
  <c r="P16" i="8"/>
  <c r="P7" i="8"/>
  <c r="P44" i="8"/>
  <c r="P10" i="8"/>
  <c r="P13" i="8"/>
  <c r="P28" i="8" l="1"/>
  <c r="P56" i="8"/>
</calcChain>
</file>

<file path=xl/sharedStrings.xml><?xml version="1.0" encoding="utf-8"?>
<sst xmlns="http://schemas.openxmlformats.org/spreadsheetml/2006/main" count="264" uniqueCount="39">
  <si>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</si>
  <si>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</si>
  <si>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</si>
  <si>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</si>
  <si>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</si>
  <si>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</si>
  <si>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</si>
  <si>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</si>
  <si>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</si>
  <si>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</si>
  <si>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</si>
  <si>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</si>
  <si>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</si>
  <si>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</si>
  <si>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</si>
  <si>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</si>
  <si>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</si>
  <si>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</si>
  <si>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</si>
  <si>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</si>
  <si>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</si>
  <si>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</si>
  <si>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</si>
  <si>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</si>
  <si>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</si>
  <si>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</si>
  <si>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</si>
  <si>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</si>
  <si>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</si>
  <si>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</si>
  <si>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</si>
  <si>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</si>
  <si>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</si>
  <si>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</si>
  <si>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</si>
  <si>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</si>
  <si>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</si>
  <si>
    <t>2024년</t>
    <phoneticPr fontId="1" type="noConversion"/>
  </si>
  <si>
    <t>2025년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</si>
</sst>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%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  <font>
      <b/>
      <sz val="11"/>
      <color theme="4"/>
      <name val="HY그래픽M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7" xfId="0" applyNumberFormat="1" applyFont="1" applyFill="1" applyBorder="1" applyAlignment="1">
      <alignment wrapText="1"/>
    </xf>
    <xf numFmtId="0" fontId="4" fillId="5" borderId="30" xfId="0" applyFont="1" applyFill="1" applyBorder="1" applyAlignment="1">
      <alignment wrapText="1"/>
    </xf>
    <xf numFmtId="0" fontId="4" fillId="4" borderId="36" xfId="0" applyFont="1" applyFill="1" applyBorder="1" applyAlignment="1">
      <alignment wrapText="1"/>
    </xf>
    <xf numFmtId="176" fontId="6" fillId="4" borderId="17" xfId="0" applyNumberFormat="1" applyFont="1" applyFill="1" applyBorder="1">
      <alignment vertical="center"/>
    </xf>
    <xf numFmtId="41" fontId="6" fillId="4" borderId="17" xfId="2" applyFont="1" applyFill="1" applyBorder="1">
      <alignment vertical="center"/>
    </xf>
    <xf numFmtId="41" fontId="4" fillId="3" borderId="24" xfId="0" applyNumberFormat="1" applyFont="1" applyFill="1" applyBorder="1" applyAlignment="1">
      <alignment wrapText="1"/>
    </xf>
    <xf numFmtId="41" fontId="5" fillId="5" borderId="17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5" xfId="1" applyFont="1" applyFill="1" applyBorder="1" applyAlignment="1">
      <alignment wrapText="1"/>
    </xf>
    <xf numFmtId="9" fontId="4" fillId="4" borderId="19" xfId="1" applyFont="1" applyFill="1" applyBorder="1" applyAlignment="1">
      <alignment wrapText="1"/>
    </xf>
    <xf numFmtId="9" fontId="4" fillId="4" borderId="21" xfId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7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29" xfId="0" applyFont="1" applyFill="1" applyBorder="1" applyAlignment="1">
      <alignment wrapText="1"/>
    </xf>
    <xf numFmtId="9" fontId="4" fillId="7" borderId="17" xfId="1" applyFont="1" applyFill="1" applyBorder="1" applyAlignment="1">
      <alignment wrapText="1"/>
    </xf>
    <xf numFmtId="9" fontId="4" fillId="7" borderId="1" xfId="1" applyFont="1" applyFill="1" applyBorder="1" applyAlignment="1">
      <alignment wrapText="1"/>
    </xf>
    <xf numFmtId="9" fontId="4" fillId="7" borderId="9" xfId="1" applyFont="1" applyFill="1" applyBorder="1" applyAlignment="1">
      <alignment wrapText="1"/>
    </xf>
    <xf numFmtId="9" fontId="4" fillId="7" borderId="15" xfId="1" applyFont="1" applyFill="1" applyBorder="1" applyAlignment="1">
      <alignment wrapText="1"/>
    </xf>
    <xf numFmtId="41" fontId="4" fillId="7" borderId="17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7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7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7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7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7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0" xfId="0" applyFont="1" applyFill="1" applyBorder="1" applyAlignment="1">
      <alignment wrapText="1"/>
    </xf>
    <xf numFmtId="9" fontId="4" fillId="7" borderId="25" xfId="1" applyFont="1" applyFill="1" applyBorder="1" applyAlignment="1">
      <alignment wrapText="1"/>
    </xf>
    <xf numFmtId="9" fontId="4" fillId="7" borderId="19" xfId="1" applyFont="1" applyFill="1" applyBorder="1" applyAlignment="1">
      <alignment wrapText="1"/>
    </xf>
    <xf numFmtId="9" fontId="4" fillId="7" borderId="21" xfId="1" applyFont="1" applyFill="1" applyBorder="1" applyAlignment="1">
      <alignment wrapText="1"/>
    </xf>
    <xf numFmtId="9" fontId="4" fillId="7" borderId="27" xfId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8" xfId="0" applyNumberFormat="1" applyFont="1" applyFill="1" applyBorder="1">
      <alignment vertical="center"/>
    </xf>
    <xf numFmtId="176" fontId="4" fillId="4" borderId="20" xfId="0" applyNumberFormat="1" applyFont="1" applyFill="1" applyBorder="1">
      <alignment vertical="center"/>
    </xf>
    <xf numFmtId="176" fontId="4" fillId="4" borderId="24" xfId="0" applyNumberFormat="1" applyFont="1" applyFill="1" applyBorder="1">
      <alignment vertical="center"/>
    </xf>
    <xf numFmtId="41" fontId="6" fillId="4" borderId="38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1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8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19" xfId="1" applyFont="1" applyFill="1" applyBorder="1" applyAlignment="1">
      <alignment horizontal="right" vertical="center" wrapText="1"/>
    </xf>
    <xf numFmtId="0" fontId="4" fillId="4" borderId="42" xfId="0" applyFont="1" applyFill="1" applyBorder="1" applyAlignment="1">
      <alignment wrapText="1"/>
    </xf>
    <xf numFmtId="9" fontId="4" fillId="4" borderId="43" xfId="1" applyFont="1" applyFill="1" applyBorder="1" applyAlignment="1">
      <alignment wrapText="1"/>
    </xf>
    <xf numFmtId="9" fontId="4" fillId="4" borderId="44" xfId="1" applyFont="1" applyFill="1" applyBorder="1" applyAlignment="1">
      <alignment wrapText="1"/>
    </xf>
    <xf numFmtId="9" fontId="4" fillId="4" borderId="45" xfId="1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7" xfId="0" applyFont="1" applyFill="1" applyBorder="1" applyAlignment="1">
      <alignment wrapText="1"/>
    </xf>
    <xf numFmtId="0" fontId="6" fillId="7" borderId="48" xfId="0" applyFont="1" applyFill="1" applyBorder="1" applyAlignment="1">
      <alignment wrapText="1"/>
    </xf>
    <xf numFmtId="9" fontId="4" fillId="7" borderId="49" xfId="1" applyFont="1" applyFill="1" applyBorder="1" applyAlignment="1">
      <alignment wrapText="1"/>
    </xf>
    <xf numFmtId="41" fontId="6" fillId="4" borderId="17" xfId="2" applyFont="1" applyFill="1" applyBorder="1" applyAlignment="1">
      <alignment wrapText="1"/>
    </xf>
    <xf numFmtId="0" fontId="4" fillId="4" borderId="17" xfId="1" applyNumberFormat="1" applyFont="1" applyFill="1" applyBorder="1" applyAlignment="1">
      <alignment wrapText="1"/>
    </xf>
    <xf numFmtId="0" fontId="4" fillId="4" borderId="50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6" xfId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0" fontId="4" fillId="3" borderId="51" xfId="0" applyFont="1" applyFill="1" applyBorder="1" applyAlignment="1">
      <alignment wrapText="1"/>
    </xf>
    <xf numFmtId="9" fontId="4" fillId="3" borderId="52" xfId="1" applyFont="1" applyFill="1" applyBorder="1" applyAlignment="1">
      <alignment wrapText="1"/>
    </xf>
    <xf numFmtId="9" fontId="4" fillId="3" borderId="53" xfId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3" xfId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8" xfId="2" applyFont="1" applyFill="1" applyBorder="1" applyAlignment="1">
      <alignment horizontal="right" vertical="center" wrapText="1"/>
    </xf>
    <xf numFmtId="41" fontId="4" fillId="4" borderId="18" xfId="2" applyFont="1" applyFill="1" applyBorder="1" applyAlignment="1">
      <alignment wrapText="1"/>
    </xf>
    <xf numFmtId="41" fontId="4" fillId="4" borderId="20" xfId="2" applyFont="1" applyFill="1" applyBorder="1" applyAlignment="1">
      <alignment wrapText="1"/>
    </xf>
    <xf numFmtId="177" fontId="4" fillId="4" borderId="19" xfId="1" applyNumberFormat="1" applyFont="1" applyFill="1" applyBorder="1" applyAlignment="1">
      <alignment wrapText="1"/>
    </xf>
    <xf numFmtId="177" fontId="4" fillId="4" borderId="21" xfId="1" applyNumberFormat="1" applyFont="1" applyFill="1" applyBorder="1" applyAlignment="1">
      <alignment wrapText="1"/>
    </xf>
    <xf numFmtId="177" fontId="4" fillId="4" borderId="25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4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0" fontId="4" fillId="7" borderId="18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8" xfId="2" applyFont="1" applyFill="1" applyBorder="1" applyAlignment="1">
      <alignment wrapText="1"/>
    </xf>
    <xf numFmtId="177" fontId="7" fillId="4" borderId="19" xfId="1" applyNumberFormat="1" applyFont="1" applyFill="1" applyBorder="1" applyAlignment="1">
      <alignment wrapText="1"/>
    </xf>
    <xf numFmtId="41" fontId="7" fillId="4" borderId="18" xfId="2" applyFont="1" applyFill="1" applyBorder="1" applyAlignment="1">
      <alignment vertical="center" wrapText="1"/>
    </xf>
    <xf numFmtId="0" fontId="6" fillId="6" borderId="54" xfId="0" applyFont="1" applyFill="1" applyBorder="1" applyAlignment="1">
      <alignment horizontal="center" vertical="center" wrapText="1"/>
    </xf>
    <xf numFmtId="176" fontId="4" fillId="7" borderId="55" xfId="0" applyNumberFormat="1" applyFont="1" applyFill="1" applyBorder="1">
      <alignment vertical="center"/>
    </xf>
    <xf numFmtId="176" fontId="6" fillId="7" borderId="38" xfId="0" applyNumberFormat="1" applyFont="1" applyFill="1" applyBorder="1">
      <alignment vertical="center"/>
    </xf>
    <xf numFmtId="9" fontId="4" fillId="7" borderId="38" xfId="1" applyFont="1" applyFill="1" applyBorder="1" applyAlignment="1">
      <alignment wrapText="1"/>
    </xf>
    <xf numFmtId="41" fontId="4" fillId="7" borderId="38" xfId="2" applyFont="1" applyFill="1" applyBorder="1" applyAlignment="1">
      <alignment wrapText="1"/>
    </xf>
    <xf numFmtId="41" fontId="6" fillId="7" borderId="38" xfId="2" applyFont="1" applyFill="1" applyBorder="1" applyAlignment="1">
      <alignment wrapText="1"/>
    </xf>
    <xf numFmtId="41" fontId="4" fillId="7" borderId="38" xfId="2" applyFont="1" applyFill="1" applyBorder="1">
      <alignment vertical="center"/>
    </xf>
    <xf numFmtId="41" fontId="6" fillId="7" borderId="38" xfId="2" applyFont="1" applyFill="1" applyBorder="1">
      <alignment vertical="center"/>
    </xf>
    <xf numFmtId="0" fontId="4" fillId="7" borderId="38" xfId="0" applyFont="1" applyFill="1" applyBorder="1" applyAlignment="1">
      <alignment wrapText="1"/>
    </xf>
    <xf numFmtId="0" fontId="6" fillId="7" borderId="38" xfId="0" applyFont="1" applyFill="1" applyBorder="1" applyAlignment="1">
      <alignment wrapText="1"/>
    </xf>
    <xf numFmtId="0" fontId="4" fillId="7" borderId="39" xfId="0" applyFont="1" applyFill="1" applyBorder="1" applyAlignment="1">
      <alignment wrapText="1"/>
    </xf>
    <xf numFmtId="41" fontId="4" fillId="3" borderId="39" xfId="0" applyNumberFormat="1" applyFont="1" applyFill="1" applyBorder="1" applyAlignment="1">
      <alignment wrapText="1"/>
    </xf>
    <xf numFmtId="9" fontId="4" fillId="3" borderId="56" xfId="1" applyFont="1" applyFill="1" applyBorder="1" applyAlignment="1">
      <alignment wrapText="1"/>
    </xf>
    <xf numFmtId="41" fontId="10" fillId="4" borderId="55" xfId="0" applyNumberFormat="1" applyFont="1" applyFill="1" applyBorder="1" applyAlignment="1">
      <alignment horizontal="center" vertical="center" wrapText="1"/>
    </xf>
    <xf numFmtId="41" fontId="11" fillId="4" borderId="38" xfId="0" applyNumberFormat="1" applyFont="1" applyFill="1" applyBorder="1" applyAlignment="1">
      <alignment horizontal="center" vertical="center" wrapText="1"/>
    </xf>
    <xf numFmtId="9" fontId="10" fillId="4" borderId="42" xfId="1" applyFont="1" applyFill="1" applyBorder="1" applyAlignment="1">
      <alignment horizontal="right" vertical="center" wrapText="1"/>
    </xf>
    <xf numFmtId="0" fontId="10" fillId="4" borderId="38" xfId="1" applyNumberFormat="1" applyFont="1" applyFill="1" applyBorder="1" applyAlignment="1">
      <alignment horizontal="right" vertical="center" wrapText="1"/>
    </xf>
    <xf numFmtId="9" fontId="4" fillId="4" borderId="36" xfId="1" applyFont="1" applyFill="1" applyBorder="1" applyAlignment="1">
      <alignment wrapText="1"/>
    </xf>
    <xf numFmtId="41" fontId="5" fillId="5" borderId="38" xfId="0" applyNumberFormat="1" applyFont="1" applyFill="1" applyBorder="1" applyAlignment="1">
      <alignment wrapText="1"/>
    </xf>
    <xf numFmtId="41" fontId="10" fillId="4" borderId="39" xfId="0" applyNumberFormat="1" applyFont="1" applyFill="1" applyBorder="1" applyAlignment="1">
      <alignment horizontal="center" vertical="center" wrapText="1"/>
    </xf>
    <xf numFmtId="9" fontId="10" fillId="4" borderId="36" xfId="1" applyFont="1" applyFill="1" applyBorder="1" applyAlignment="1">
      <alignment horizontal="right" vertical="center" wrapText="1"/>
    </xf>
    <xf numFmtId="176" fontId="4" fillId="4" borderId="28" xfId="0" applyNumberFormat="1" applyFont="1" applyFill="1" applyBorder="1">
      <alignment vertical="center"/>
    </xf>
    <xf numFmtId="176" fontId="6" fillId="4" borderId="29" xfId="0" applyNumberFormat="1" applyFont="1" applyFill="1" applyBorder="1">
      <alignment vertical="center"/>
    </xf>
    <xf numFmtId="9" fontId="4" fillId="4" borderId="50" xfId="1" applyFont="1" applyFill="1" applyBorder="1" applyAlignment="1">
      <alignment wrapText="1"/>
    </xf>
    <xf numFmtId="176" fontId="4" fillId="4" borderId="31" xfId="0" applyNumberFormat="1" applyFont="1" applyFill="1" applyBorder="1">
      <alignment vertical="center"/>
    </xf>
    <xf numFmtId="176" fontId="6" fillId="2" borderId="29" xfId="0" applyNumberFormat="1" applyFont="1" applyFill="1" applyBorder="1">
      <alignment vertical="center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0" xfId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7" xfId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7" xfId="1" applyNumberFormat="1" applyFont="1" applyFill="1" applyBorder="1" applyAlignment="1">
      <alignment wrapText="1"/>
    </xf>
    <xf numFmtId="0" fontId="4" fillId="4" borderId="24" xfId="1" applyNumberFormat="1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20" xfId="1" applyNumberFormat="1" applyFont="1" applyFill="1" applyBorder="1" applyAlignment="1">
      <alignment wrapText="1"/>
    </xf>
    <xf numFmtId="0" fontId="10" fillId="4" borderId="39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4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4" xfId="2" applyFont="1" applyFill="1" applyBorder="1" applyAlignment="1">
      <alignment wrapText="1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38" xfId="0" applyNumberFormat="1" applyFont="1" applyFill="1" applyBorder="1" applyAlignment="1">
      <alignment wrapText="1"/>
    </xf>
    <xf numFmtId="41" fontId="3" fillId="5" borderId="39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7" xfId="1" applyFont="1" applyFill="1" applyBorder="1" applyAlignment="1">
      <alignment wrapText="1"/>
    </xf>
    <xf numFmtId="0" fontId="6" fillId="8" borderId="33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10" borderId="60" xfId="0" applyNumberFormat="1" applyFont="1" applyFill="1" applyBorder="1" applyAlignment="1">
      <alignment horizontal="right"/>
    </xf>
    <xf numFmtId="0" fontId="3" fillId="9" borderId="60" xfId="0" applyFont="1" applyFill="1" applyBorder="1" applyAlignment="1">
      <alignment horizontal="right"/>
    </xf>
    <xf numFmtId="0" fontId="3" fillId="9" borderId="61" xfId="0" applyFont="1" applyFill="1" applyBorder="1" applyAlignment="1">
      <alignment horizontal="right"/>
    </xf>
    <xf numFmtId="0" fontId="3" fillId="9" borderId="59" xfId="0" applyFont="1" applyFill="1" applyBorder="1" applyAlignment="1">
      <alignment horizontal="right"/>
    </xf>
    <xf numFmtId="0" fontId="14" fillId="9" borderId="61" xfId="0" applyFont="1" applyFill="1" applyBorder="1" applyAlignment="1">
      <alignment horizontal="right"/>
    </xf>
    <xf numFmtId="0" fontId="3" fillId="10" borderId="58" xfId="0" applyFont="1" applyFill="1" applyBorder="1" applyAlignment="1">
      <alignment horizontal="right"/>
    </xf>
    <xf numFmtId="0" fontId="3" fillId="10" borderId="62" xfId="0" applyFont="1" applyFill="1" applyBorder="1" applyAlignment="1">
      <alignment horizontal="right"/>
    </xf>
    <xf numFmtId="0" fontId="3" fillId="10" borderId="59" xfId="0" applyFont="1" applyFill="1" applyBorder="1" applyAlignment="1">
      <alignment horizontal="right"/>
    </xf>
    <xf numFmtId="0" fontId="3" fillId="10" borderId="61" xfId="0" applyFont="1" applyFill="1" applyBorder="1" applyAlignment="1">
      <alignment horizontal="right"/>
    </xf>
    <xf numFmtId="0" fontId="5" fillId="10" borderId="60" xfId="0" applyFont="1" applyFill="1" applyBorder="1" applyAlignment="1">
      <alignment horizontal="right"/>
    </xf>
    <xf numFmtId="0" fontId="5" fillId="10" borderId="61" xfId="0" applyFont="1" applyFill="1" applyBorder="1" applyAlignment="1">
      <alignment horizontal="right"/>
    </xf>
    <xf numFmtId="0" fontId="5" fillId="10" borderId="59" xfId="0" applyFont="1" applyFill="1" applyBorder="1" applyAlignment="1">
      <alignment horizontal="right"/>
    </xf>
    <xf numFmtId="9" fontId="3" fillId="10" borderId="61" xfId="0" applyNumberFormat="1" applyFont="1" applyFill="1" applyBorder="1" applyAlignment="1">
      <alignment horizontal="right"/>
    </xf>
    <xf numFmtId="0" fontId="4" fillId="7" borderId="40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0" borderId="63" xfId="0" applyFont="1" applyFill="1" applyBorder="1" applyAlignment="1">
      <alignment horizontal="right"/>
    </xf>
    <xf numFmtId="0" fontId="5" fillId="10" borderId="63" xfId="0" applyFont="1" applyFill="1" applyBorder="1" applyAlignment="1">
      <alignment horizontal="right"/>
    </xf>
    <xf numFmtId="9" fontId="3" fillId="10" borderId="63" xfId="0" applyNumberFormat="1" applyFont="1" applyFill="1" applyBorder="1" applyAlignment="1">
      <alignment horizontal="right"/>
    </xf>
    <xf numFmtId="0" fontId="3" fillId="9" borderId="63" xfId="0" applyFont="1" applyFill="1" applyBorder="1" applyAlignment="1">
      <alignment horizontal="right"/>
    </xf>
    <xf numFmtId="9" fontId="3" fillId="5" borderId="45" xfId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65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8" xfId="0" applyNumberFormat="1" applyFont="1" applyFill="1" applyBorder="1" applyAlignment="1">
      <alignment horizontal="center" vertical="center" wrapText="1"/>
    </xf>
    <xf numFmtId="9" fontId="5" fillId="4" borderId="19" xfId="1" applyFont="1" applyFill="1" applyBorder="1" applyAlignment="1">
      <alignment horizontal="center" vertical="center" wrapText="1"/>
    </xf>
    <xf numFmtId="9" fontId="5" fillId="4" borderId="43" xfId="1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176" fontId="4" fillId="2" borderId="31" xfId="0" applyNumberFormat="1" applyFont="1" applyFill="1" applyBorder="1">
      <alignment vertical="center"/>
    </xf>
    <xf numFmtId="0" fontId="3" fillId="11" borderId="18" xfId="0" applyFont="1" applyFill="1" applyBorder="1" applyAlignment="1">
      <alignment horizontal="right"/>
    </xf>
    <xf numFmtId="0" fontId="12" fillId="11" borderId="18" xfId="0" applyFont="1" applyFill="1" applyBorder="1" applyAlignment="1">
      <alignment horizontal="center"/>
    </xf>
    <xf numFmtId="9" fontId="3" fillId="5" borderId="42" xfId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41" fontId="3" fillId="4" borderId="20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1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4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/>
    </xf>
    <xf numFmtId="0" fontId="13" fillId="12" borderId="9" xfId="0" applyFont="1" applyFill="1" applyBorder="1" applyAlignment="1">
      <alignment horizontal="center"/>
    </xf>
    <xf numFmtId="41" fontId="3" fillId="4" borderId="26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7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18" xfId="2" applyFont="1" applyFill="1" applyBorder="1" applyAlignment="1">
      <alignment horizontal="right" vertical="center"/>
    </xf>
    <xf numFmtId="41" fontId="4" fillId="4" borderId="20" xfId="2" applyFont="1" applyFill="1" applyBorder="1" applyAlignment="1">
      <alignment horizontal="center" vertical="center"/>
    </xf>
    <xf numFmtId="9" fontId="3" fillId="4" borderId="21" xfId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0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7" xfId="0" applyNumberFormat="1" applyFont="1" applyFill="1" applyBorder="1">
      <alignment vertical="center"/>
    </xf>
    <xf numFmtId="41" fontId="3" fillId="2" borderId="68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57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3" xfId="0" applyNumberFormat="1" applyFont="1" applyFill="1" applyBorder="1">
      <alignment vertical="center"/>
    </xf>
    <xf numFmtId="9" fontId="15" fillId="2" borderId="53" xfId="1" applyFont="1" applyFill="1" applyBorder="1" applyAlignment="1">
      <alignment horizontal="center" vertical="center" wrapText="1"/>
    </xf>
    <xf numFmtId="9" fontId="15" fillId="2" borderId="19" xfId="1" applyFont="1" applyFill="1" applyBorder="1" applyAlignment="1">
      <alignment horizontal="right" vertical="center" wrapText="1"/>
    </xf>
    <xf numFmtId="9" fontId="15" fillId="2" borderId="21" xfId="1" applyFont="1" applyFill="1" applyBorder="1" applyAlignment="1">
      <alignment horizontal="right" vertical="center" wrapText="1"/>
    </xf>
    <xf numFmtId="9" fontId="15" fillId="2" borderId="23" xfId="1" applyFont="1" applyFill="1" applyBorder="1" applyAlignment="1">
      <alignment horizontal="right" vertical="center" wrapText="1"/>
    </xf>
    <xf numFmtId="41" fontId="3" fillId="4" borderId="39" xfId="0" applyNumberFormat="1" applyFont="1" applyFill="1" applyBorder="1" applyAlignment="1">
      <alignment horizontal="center" vertical="center" wrapText="1"/>
    </xf>
    <xf numFmtId="41" fontId="5" fillId="4" borderId="38" xfId="0" applyNumberFormat="1" applyFont="1" applyFill="1" applyBorder="1" applyAlignment="1">
      <alignment horizontal="center" vertical="center" wrapText="1"/>
    </xf>
    <xf numFmtId="9" fontId="5" fillId="4" borderId="36" xfId="1" applyFont="1" applyFill="1" applyBorder="1" applyAlignment="1">
      <alignment horizontal="center" vertical="center" wrapText="1"/>
    </xf>
    <xf numFmtId="41" fontId="3" fillId="4" borderId="26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41" fontId="3" fillId="2" borderId="65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69" xfId="1" applyFont="1" applyFill="1" applyBorder="1" applyAlignment="1">
      <alignment horizontal="center" vertical="center" wrapText="1"/>
    </xf>
    <xf numFmtId="9" fontId="15" fillId="2" borderId="30" xfId="1" applyFont="1" applyFill="1" applyBorder="1" applyAlignment="1">
      <alignment wrapText="1"/>
    </xf>
    <xf numFmtId="41" fontId="3" fillId="2" borderId="13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9" fontId="15" fillId="2" borderId="23" xfId="1" applyFont="1" applyFill="1" applyBorder="1" applyAlignment="1">
      <alignment vertical="center" wrapText="1"/>
    </xf>
    <xf numFmtId="41" fontId="6" fillId="4" borderId="29" xfId="2" applyFont="1" applyFill="1" applyBorder="1">
      <alignment vertical="center"/>
    </xf>
    <xf numFmtId="41" fontId="4" fillId="4" borderId="28" xfId="2" applyFont="1" applyFill="1" applyBorder="1" applyAlignment="1">
      <alignment wrapText="1"/>
    </xf>
    <xf numFmtId="41" fontId="6" fillId="4" borderId="29" xfId="2" applyFont="1" applyFill="1" applyBorder="1" applyAlignment="1">
      <alignment wrapText="1"/>
    </xf>
    <xf numFmtId="41" fontId="4" fillId="4" borderId="31" xfId="2" applyFont="1" applyFill="1" applyBorder="1" applyAlignment="1">
      <alignment wrapText="1"/>
    </xf>
    <xf numFmtId="41" fontId="4" fillId="4" borderId="67" xfId="2" applyFont="1" applyFill="1" applyBorder="1" applyAlignment="1">
      <alignment wrapText="1"/>
    </xf>
    <xf numFmtId="41" fontId="3" fillId="0" borderId="1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9" fontId="3" fillId="0" borderId="40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9" fontId="5" fillId="0" borderId="27" xfId="0" applyNumberFormat="1" applyFont="1" applyBorder="1">
      <alignment vertical="center"/>
    </xf>
    <xf numFmtId="9" fontId="6" fillId="4" borderId="30" xfId="1" applyFont="1" applyFill="1" applyBorder="1" applyAlignment="1">
      <alignment wrapText="1"/>
    </xf>
    <xf numFmtId="9" fontId="5" fillId="0" borderId="40" xfId="0" applyNumberFormat="1" applyFont="1" applyBorder="1">
      <alignment vertical="center"/>
    </xf>
    <xf numFmtId="177" fontId="6" fillId="4" borderId="50" xfId="1" applyNumberFormat="1" applyFont="1" applyFill="1" applyBorder="1" applyAlignment="1">
      <alignment wrapText="1"/>
    </xf>
    <xf numFmtId="9" fontId="6" fillId="4" borderId="50" xfId="1" applyFont="1" applyFill="1" applyBorder="1" applyAlignment="1">
      <alignment wrapText="1"/>
    </xf>
    <xf numFmtId="41" fontId="3" fillId="2" borderId="11" xfId="0" applyNumberFormat="1" applyFont="1" applyFill="1" applyBorder="1">
      <alignment vertical="center"/>
    </xf>
    <xf numFmtId="9" fontId="15" fillId="2" borderId="27" xfId="0" applyNumberFormat="1" applyFont="1" applyFill="1" applyBorder="1">
      <alignment vertical="center"/>
    </xf>
    <xf numFmtId="41" fontId="4" fillId="4" borderId="4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177" fontId="6" fillId="4" borderId="43" xfId="1" applyNumberFormat="1" applyFont="1" applyFill="1" applyBorder="1" applyAlignment="1">
      <alignment horizontal="right" vertical="center" wrapText="1"/>
    </xf>
    <xf numFmtId="9" fontId="6" fillId="4" borderId="43" xfId="1" applyFont="1" applyFill="1" applyBorder="1" applyAlignment="1">
      <alignment horizontal="right" vertical="center" wrapText="1"/>
    </xf>
    <xf numFmtId="9" fontId="6" fillId="4" borderId="44" xfId="1" applyFont="1" applyFill="1" applyBorder="1" applyAlignment="1">
      <alignment horizontal="center" vertical="center" wrapText="1"/>
    </xf>
    <xf numFmtId="9" fontId="6" fillId="4" borderId="19" xfId="1" applyFont="1" applyFill="1" applyBorder="1" applyAlignment="1">
      <alignment horizontal="right" vertical="center" wrapText="1"/>
    </xf>
    <xf numFmtId="9" fontId="6" fillId="4" borderId="21" xfId="1" applyFont="1" applyFill="1" applyBorder="1" applyAlignment="1">
      <alignment horizontal="center" vertical="center" wrapText="1"/>
    </xf>
    <xf numFmtId="9" fontId="5" fillId="13" borderId="19" xfId="0" applyNumberFormat="1" applyFont="1" applyFill="1" applyBorder="1" applyAlignment="1">
      <alignment horizontal="right"/>
    </xf>
    <xf numFmtId="9" fontId="5" fillId="12" borderId="21" xfId="0" applyNumberFormat="1" applyFont="1" applyFill="1" applyBorder="1" applyAlignment="1">
      <alignment horizontal="right"/>
    </xf>
    <xf numFmtId="0" fontId="4" fillId="7" borderId="70" xfId="0" applyFont="1" applyFill="1" applyBorder="1" applyAlignment="1">
      <alignment wrapText="1"/>
    </xf>
    <xf numFmtId="0" fontId="6" fillId="7" borderId="71" xfId="0" applyFont="1" applyFill="1" applyBorder="1" applyAlignment="1">
      <alignment wrapText="1"/>
    </xf>
    <xf numFmtId="9" fontId="4" fillId="7" borderId="72" xfId="1" applyFont="1" applyFill="1" applyBorder="1" applyAlignment="1">
      <alignment wrapText="1"/>
    </xf>
    <xf numFmtId="176" fontId="4" fillId="4" borderId="24" xfId="0" applyNumberFormat="1" applyFont="1" applyFill="1" applyBorder="1" applyAlignment="1">
      <alignment horizontal="right" vertical="center"/>
    </xf>
    <xf numFmtId="176" fontId="6" fillId="4" borderId="17" xfId="0" applyNumberFormat="1" applyFont="1" applyFill="1" applyBorder="1" applyAlignment="1">
      <alignment horizontal="right" vertical="center"/>
    </xf>
    <xf numFmtId="9" fontId="4" fillId="4" borderId="45" xfId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 wrapText="1"/>
    </xf>
    <xf numFmtId="41" fontId="6" fillId="4" borderId="17" xfId="2" applyFont="1" applyFill="1" applyBorder="1" applyAlignment="1">
      <alignment horizontal="right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4" fillId="4" borderId="4" xfId="2" applyFont="1" applyFill="1" applyBorder="1" applyAlignment="1">
      <alignment horizontal="right" vertical="center" wrapText="1"/>
    </xf>
    <xf numFmtId="177" fontId="6" fillId="4" borderId="45" xfId="1" applyNumberFormat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/>
    </xf>
    <xf numFmtId="41" fontId="6" fillId="4" borderId="17" xfId="2" applyFont="1" applyFill="1" applyBorder="1" applyAlignment="1">
      <alignment horizontal="right" vertical="center"/>
    </xf>
    <xf numFmtId="9" fontId="6" fillId="4" borderId="25" xfId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9" fontId="6" fillId="4" borderId="45" xfId="1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right" vertical="center" wrapText="1"/>
    </xf>
    <xf numFmtId="0" fontId="3" fillId="11" borderId="24" xfId="0" applyFont="1" applyFill="1" applyBorder="1" applyAlignment="1">
      <alignment horizontal="right"/>
    </xf>
    <xf numFmtId="0" fontId="5" fillId="11" borderId="17" xfId="0" applyFont="1" applyFill="1" applyBorder="1" applyAlignment="1">
      <alignment horizontal="right"/>
    </xf>
    <xf numFmtId="9" fontId="5" fillId="13" borderId="25" xfId="0" applyNumberFormat="1" applyFont="1" applyFill="1" applyBorder="1" applyAlignment="1">
      <alignment horizontal="right"/>
    </xf>
    <xf numFmtId="41" fontId="3" fillId="2" borderId="4" xfId="0" applyNumberFormat="1" applyFont="1" applyFill="1" applyBorder="1" applyAlignment="1">
      <alignment horizontal="right" vertical="center" wrapText="1"/>
    </xf>
    <xf numFmtId="41" fontId="5" fillId="2" borderId="17" xfId="0" applyNumberFormat="1" applyFont="1" applyFill="1" applyBorder="1" applyAlignment="1">
      <alignment horizontal="right" vertical="center" wrapText="1"/>
    </xf>
    <xf numFmtId="9" fontId="15" fillId="2" borderId="25" xfId="1" applyFont="1" applyFill="1" applyBorder="1" applyAlignment="1">
      <alignment horizontal="right" vertical="center" wrapText="1"/>
    </xf>
    <xf numFmtId="41" fontId="4" fillId="7" borderId="15" xfId="2" applyFont="1" applyFill="1" applyBorder="1">
      <alignment vertical="center"/>
    </xf>
    <xf numFmtId="41" fontId="6" fillId="7" borderId="15" xfId="2" applyFont="1" applyFill="1" applyBorder="1">
      <alignment vertical="center"/>
    </xf>
    <xf numFmtId="0" fontId="4" fillId="7" borderId="73" xfId="0" applyFont="1" applyFill="1" applyBorder="1" applyAlignment="1">
      <alignment wrapText="1"/>
    </xf>
    <xf numFmtId="0" fontId="6" fillId="7" borderId="74" xfId="0" applyFont="1" applyFill="1" applyBorder="1" applyAlignment="1">
      <alignment wrapText="1"/>
    </xf>
    <xf numFmtId="9" fontId="4" fillId="7" borderId="75" xfId="1" applyFont="1" applyFill="1" applyBorder="1" applyAlignment="1">
      <alignment wrapText="1"/>
    </xf>
    <xf numFmtId="0" fontId="3" fillId="10" borderId="76" xfId="0" applyFont="1" applyFill="1" applyBorder="1" applyAlignment="1">
      <alignment horizontal="right"/>
    </xf>
    <xf numFmtId="41" fontId="4" fillId="4" borderId="11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2" xfId="2" applyFont="1" applyFill="1" applyBorder="1" applyAlignment="1">
      <alignment wrapText="1"/>
    </xf>
    <xf numFmtId="41" fontId="4" fillId="4" borderId="11" xfId="2" applyFont="1" applyFill="1" applyBorder="1">
      <alignment vertical="center"/>
    </xf>
    <xf numFmtId="0" fontId="4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9" fontId="3" fillId="5" borderId="40" xfId="1" applyFont="1" applyFill="1" applyBorder="1" applyAlignment="1">
      <alignment wrapText="1"/>
    </xf>
    <xf numFmtId="176" fontId="4" fillId="4" borderId="12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9" fontId="4" fillId="4" borderId="40" xfId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 wrapText="1"/>
    </xf>
    <xf numFmtId="41" fontId="6" fillId="4" borderId="15" xfId="2" applyFont="1" applyFill="1" applyBorder="1" applyAlignment="1">
      <alignment horizontal="right" vertical="center" wrapText="1"/>
    </xf>
    <xf numFmtId="9" fontId="4" fillId="4" borderId="27" xfId="1" applyFont="1" applyFill="1" applyBorder="1" applyAlignment="1">
      <alignment horizontal="right" vertical="center" wrapText="1"/>
    </xf>
    <xf numFmtId="41" fontId="4" fillId="4" borderId="11" xfId="2" applyFont="1" applyFill="1" applyBorder="1" applyAlignment="1">
      <alignment horizontal="right" vertical="center" wrapText="1"/>
    </xf>
    <xf numFmtId="177" fontId="6" fillId="4" borderId="40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/>
    </xf>
    <xf numFmtId="41" fontId="6" fillId="4" borderId="15" xfId="2" applyFont="1" applyFill="1" applyBorder="1" applyAlignment="1">
      <alignment horizontal="right" vertical="center"/>
    </xf>
    <xf numFmtId="9" fontId="6" fillId="4" borderId="27" xfId="1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9" fontId="6" fillId="4" borderId="40" xfId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3" fillId="11" borderId="64" xfId="0" applyFont="1" applyFill="1" applyBorder="1" applyAlignment="1">
      <alignment horizontal="right"/>
    </xf>
    <xf numFmtId="0" fontId="5" fillId="11" borderId="63" xfId="0" applyFont="1" applyFill="1" applyBorder="1" applyAlignment="1">
      <alignment horizontal="right"/>
    </xf>
    <xf numFmtId="9" fontId="5" fillId="13" borderId="53" xfId="0" applyNumberFormat="1" applyFont="1" applyFill="1" applyBorder="1" applyAlignment="1">
      <alignment horizontal="right"/>
    </xf>
    <xf numFmtId="41" fontId="3" fillId="2" borderId="11" xfId="0" applyNumberFormat="1" applyFont="1" applyFill="1" applyBorder="1" applyAlignment="1">
      <alignment horizontal="right" vertical="center" wrapText="1"/>
    </xf>
    <xf numFmtId="41" fontId="5" fillId="2" borderId="15" xfId="0" applyNumberFormat="1" applyFont="1" applyFill="1" applyBorder="1" applyAlignment="1">
      <alignment horizontal="right" vertical="center" wrapText="1"/>
    </xf>
    <xf numFmtId="9" fontId="15" fillId="2" borderId="27" xfId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4" fillId="5" borderId="36" xfId="0" applyFont="1" applyFill="1" applyBorder="1" applyAlignment="1">
      <alignment wrapText="1"/>
    </xf>
    <xf numFmtId="176" fontId="4" fillId="5" borderId="31" xfId="0" applyNumberFormat="1" applyFont="1" applyFill="1" applyBorder="1">
      <alignment vertical="center"/>
    </xf>
    <xf numFmtId="41" fontId="5" fillId="5" borderId="15" xfId="0" applyNumberFormat="1" applyFont="1" applyFill="1" applyBorder="1" applyAlignment="1">
      <alignment horizontal="center" vertical="center" wrapText="1"/>
    </xf>
    <xf numFmtId="176" fontId="6" fillId="5" borderId="29" xfId="0" applyNumberFormat="1" applyFont="1" applyFill="1" applyBorder="1">
      <alignment vertical="center"/>
    </xf>
    <xf numFmtId="9" fontId="3" fillId="4" borderId="27" xfId="1" applyFont="1" applyFill="1" applyBorder="1" applyAlignment="1">
      <alignment horizontal="center" vertical="center" wrapText="1"/>
    </xf>
    <xf numFmtId="9" fontId="3" fillId="4" borderId="23" xfId="1" applyFont="1" applyFill="1" applyBorder="1" applyAlignment="1">
      <alignment horizontal="center" vertical="center" wrapText="1"/>
    </xf>
    <xf numFmtId="41" fontId="3" fillId="5" borderId="12" xfId="0" applyNumberFormat="1" applyFont="1" applyFill="1" applyBorder="1" applyAlignment="1">
      <alignment horizontal="center" vertical="center" wrapText="1"/>
    </xf>
    <xf numFmtId="176" fontId="4" fillId="4" borderId="15" xfId="0" applyNumberFormat="1" applyFont="1" applyFill="1" applyBorder="1">
      <alignment vertical="center"/>
    </xf>
    <xf numFmtId="0" fontId="3" fillId="4" borderId="12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 wrapText="1"/>
    </xf>
    <xf numFmtId="0" fontId="6" fillId="8" borderId="54" xfId="0" applyFont="1" applyFill="1" applyBorder="1" applyAlignment="1">
      <alignment horizontal="center" vertical="center" wrapText="1"/>
    </xf>
    <xf numFmtId="9" fontId="16" fillId="5" borderId="30" xfId="1" applyFont="1" applyFill="1" applyBorder="1" applyAlignment="1">
      <alignment wrapText="1"/>
    </xf>
    <xf numFmtId="9" fontId="16" fillId="5" borderId="27" xfId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9" fontId="4" fillId="4" borderId="27" xfId="1" applyFont="1" applyFill="1" applyBorder="1">
      <alignment vertical="center"/>
    </xf>
    <xf numFmtId="41" fontId="3" fillId="5" borderId="26" xfId="0" applyNumberFormat="1" applyFont="1" applyFill="1" applyBorder="1" applyAlignment="1">
      <alignment horizontal="center" vertical="center" wrapText="1"/>
    </xf>
    <xf numFmtId="41" fontId="3" fillId="5" borderId="57" xfId="0" applyNumberFormat="1" applyFont="1" applyFill="1" applyBorder="1" applyAlignment="1">
      <alignment horizontal="center" vertical="center" wrapText="1"/>
    </xf>
    <xf numFmtId="41" fontId="5" fillId="5" borderId="5" xfId="0" applyNumberFormat="1" applyFont="1" applyFill="1" applyBorder="1" applyAlignment="1">
      <alignment horizontal="center" vertical="center" wrapText="1"/>
    </xf>
    <xf numFmtId="9" fontId="16" fillId="5" borderId="23" xfId="1" applyFont="1" applyFill="1" applyBorder="1" applyAlignment="1">
      <alignment horizontal="center" vertical="center" wrapText="1"/>
    </xf>
    <xf numFmtId="9" fontId="16" fillId="5" borderId="53" xfId="1" applyFont="1" applyFill="1" applyBorder="1" applyAlignment="1">
      <alignment horizontal="center" vertical="center" wrapText="1"/>
    </xf>
    <xf numFmtId="9" fontId="3" fillId="5" borderId="27" xfId="1" applyFont="1" applyFill="1" applyBorder="1" applyAlignment="1">
      <alignment horizontal="center" vertical="center" wrapText="1"/>
    </xf>
    <xf numFmtId="176" fontId="4" fillId="5" borderId="12" xfId="0" applyNumberFormat="1" applyFont="1" applyFill="1" applyBorder="1">
      <alignment vertical="center"/>
    </xf>
    <xf numFmtId="176" fontId="6" fillId="5" borderId="15" xfId="0" applyNumberFormat="1" applyFont="1" applyFill="1" applyBorder="1">
      <alignment vertical="center"/>
    </xf>
    <xf numFmtId="9" fontId="3" fillId="5" borderId="23" xfId="1" applyFont="1" applyFill="1" applyBorder="1" applyAlignment="1">
      <alignment horizontal="center" vertical="center" wrapText="1"/>
    </xf>
    <xf numFmtId="9" fontId="4" fillId="5" borderId="27" xfId="1" applyFont="1" applyFill="1" applyBorder="1">
      <alignment vertical="center"/>
    </xf>
    <xf numFmtId="9" fontId="4" fillId="4" borderId="40" xfId="1" applyFont="1" applyFill="1" applyBorder="1">
      <alignment vertical="center"/>
    </xf>
    <xf numFmtId="0" fontId="5" fillId="5" borderId="2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1" fontId="3" fillId="4" borderId="11" xfId="0" applyNumberFormat="1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41" fontId="3" fillId="14" borderId="12" xfId="0" applyNumberFormat="1" applyFont="1" applyFill="1" applyBorder="1" applyAlignment="1">
      <alignment horizontal="center" vertical="center" wrapText="1"/>
    </xf>
    <xf numFmtId="41" fontId="5" fillId="14" borderId="15" xfId="0" applyNumberFormat="1" applyFont="1" applyFill="1" applyBorder="1" applyAlignment="1">
      <alignment horizontal="center" vertical="center" wrapText="1"/>
    </xf>
    <xf numFmtId="9" fontId="3" fillId="14" borderId="27" xfId="1" applyFont="1" applyFill="1" applyBorder="1" applyAlignment="1">
      <alignment horizontal="center" vertical="center" wrapText="1"/>
    </xf>
    <xf numFmtId="41" fontId="3" fillId="14" borderId="11" xfId="0" applyNumberFormat="1" applyFont="1" applyFill="1" applyBorder="1" applyAlignment="1">
      <alignment horizontal="center" vertical="center" wrapText="1"/>
    </xf>
    <xf numFmtId="41" fontId="3" fillId="14" borderId="12" xfId="0" applyNumberFormat="1" applyFont="1" applyFill="1" applyBorder="1" applyAlignment="1">
      <alignment horizontal="right" vertical="center" wrapText="1"/>
    </xf>
    <xf numFmtId="41" fontId="5" fillId="14" borderId="15" xfId="0" applyNumberFormat="1" applyFont="1" applyFill="1" applyBorder="1" applyAlignment="1">
      <alignment horizontal="right" vertical="center" wrapText="1"/>
    </xf>
    <xf numFmtId="9" fontId="3" fillId="14" borderId="27" xfId="1" applyFont="1" applyFill="1" applyBorder="1" applyAlignment="1">
      <alignment horizontal="right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"/>
  <sheetViews>
    <sheetView tabSelected="1" topLeftCell="A128" zoomScale="88" zoomScaleNormal="88" workbookViewId="0">
      <selection activeCell="J117" sqref="J117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0.3984375" customWidth="1"/>
    <col min="16" max="16" width="12.8984375" customWidth="1"/>
  </cols>
  <sheetData>
    <row r="1" spans="1:16" ht="26.4" customHeight="1" thickBot="1" x14ac:dyDescent="0.45">
      <c r="A1" s="5" t="s">
        <v>13</v>
      </c>
      <c r="B1" s="5" t="s">
        <v>17</v>
      </c>
      <c r="C1" s="1" t="s">
        <v>18</v>
      </c>
      <c r="D1" s="6" t="s">
        <v>14</v>
      </c>
      <c r="E1" s="2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8</v>
      </c>
      <c r="N1" s="3" t="s">
        <v>9</v>
      </c>
      <c r="O1" s="122" t="s">
        <v>10</v>
      </c>
      <c r="P1" s="6" t="s">
        <v>19</v>
      </c>
    </row>
    <row r="2" spans="1:16" ht="17.399999999999999" customHeight="1" x14ac:dyDescent="0.25">
      <c r="A2" s="397" t="s">
        <v>15</v>
      </c>
      <c r="B2" s="400" t="s">
        <v>22</v>
      </c>
      <c r="C2" s="169" t="s">
        <v>11</v>
      </c>
      <c r="D2" s="26">
        <v>10250</v>
      </c>
      <c r="E2" s="23">
        <v>8326</v>
      </c>
      <c r="F2" s="24">
        <v>8931</v>
      </c>
      <c r="G2" s="24">
        <v>10623</v>
      </c>
      <c r="H2" s="24">
        <v>8957</v>
      </c>
      <c r="I2" s="24">
        <v>10245</v>
      </c>
      <c r="J2" s="24">
        <v>11396</v>
      </c>
      <c r="K2" s="24">
        <v>8732</v>
      </c>
      <c r="L2" s="24">
        <v>10491</v>
      </c>
      <c r="M2" s="25">
        <v>11548</v>
      </c>
      <c r="N2" s="24">
        <v>9577</v>
      </c>
      <c r="O2" s="123">
        <v>10039</v>
      </c>
      <c r="P2" s="26">
        <f>SUM(D2:O2)</f>
        <v>119115</v>
      </c>
    </row>
    <row r="3" spans="1:16" x14ac:dyDescent="0.25">
      <c r="A3" s="398"/>
      <c r="B3" s="401"/>
      <c r="C3" s="170" t="s">
        <v>12</v>
      </c>
      <c r="D3" s="30">
        <v>6172</v>
      </c>
      <c r="E3" s="27">
        <v>5186</v>
      </c>
      <c r="F3" s="28">
        <v>6346</v>
      </c>
      <c r="G3" s="28">
        <v>7005</v>
      </c>
      <c r="H3" s="28">
        <v>5953</v>
      </c>
      <c r="I3" s="28">
        <v>6766</v>
      </c>
      <c r="J3" s="28">
        <v>7191</v>
      </c>
      <c r="K3" s="28">
        <v>5589</v>
      </c>
      <c r="L3" s="28">
        <v>6358</v>
      </c>
      <c r="M3" s="29">
        <v>7390</v>
      </c>
      <c r="N3" s="28">
        <v>6481</v>
      </c>
      <c r="O3" s="124">
        <v>6189</v>
      </c>
      <c r="P3" s="30">
        <f>SUM(D3:O3)</f>
        <v>76626</v>
      </c>
    </row>
    <row r="4" spans="1:16" x14ac:dyDescent="0.25">
      <c r="A4" s="398"/>
      <c r="B4" s="401"/>
      <c r="C4" s="31" t="s">
        <v>23</v>
      </c>
      <c r="D4" s="35">
        <f>D3/D2</f>
        <v>0.60214634146341461</v>
      </c>
      <c r="E4" s="32">
        <f t="shared" ref="E4:P4" si="0">E3/E2</f>
        <v>0.6228681239490752</v>
      </c>
      <c r="F4" s="33">
        <f t="shared" si="0"/>
        <v>0.71055872802597697</v>
      </c>
      <c r="G4" s="33">
        <f t="shared" si="0"/>
        <v>0.65941824343405819</v>
      </c>
      <c r="H4" s="33">
        <f t="shared" si="0"/>
        <v>0.66461985039633809</v>
      </c>
      <c r="I4" s="33">
        <f t="shared" si="0"/>
        <v>0.66041971693509027</v>
      </c>
      <c r="J4" s="33">
        <f t="shared" si="0"/>
        <v>0.63101088101088099</v>
      </c>
      <c r="K4" s="33">
        <f t="shared" si="0"/>
        <v>0.64005955107650025</v>
      </c>
      <c r="L4" s="33">
        <f t="shared" si="0"/>
        <v>0.60604327518825662</v>
      </c>
      <c r="M4" s="34">
        <f t="shared" si="0"/>
        <v>0.63993765154139248</v>
      </c>
      <c r="N4" s="33">
        <f t="shared" si="0"/>
        <v>0.6767254881486896</v>
      </c>
      <c r="O4" s="125">
        <f t="shared" si="0"/>
        <v>0.61649566689909352</v>
      </c>
      <c r="P4" s="35">
        <f t="shared" si="0"/>
        <v>0.64329429542878735</v>
      </c>
    </row>
    <row r="5" spans="1:16" x14ac:dyDescent="0.25">
      <c r="A5" s="398"/>
      <c r="B5" s="401" t="s">
        <v>24</v>
      </c>
      <c r="C5" s="171" t="s">
        <v>11</v>
      </c>
      <c r="D5" s="39">
        <v>5131</v>
      </c>
      <c r="E5" s="36">
        <v>4536</v>
      </c>
      <c r="F5" s="37">
        <v>4922</v>
      </c>
      <c r="G5" s="37">
        <v>4270</v>
      </c>
      <c r="H5" s="37">
        <v>4835</v>
      </c>
      <c r="I5" s="37">
        <v>3668</v>
      </c>
      <c r="J5" s="37">
        <v>3906</v>
      </c>
      <c r="K5" s="37">
        <v>4301</v>
      </c>
      <c r="L5" s="37">
        <v>3019</v>
      </c>
      <c r="M5" s="38">
        <v>4296</v>
      </c>
      <c r="N5" s="37">
        <v>4805</v>
      </c>
      <c r="O5" s="126">
        <v>2889</v>
      </c>
      <c r="P5" s="39">
        <f>SUM(D5:O5)</f>
        <v>50578</v>
      </c>
    </row>
    <row r="6" spans="1:16" x14ac:dyDescent="0.25">
      <c r="A6" s="398"/>
      <c r="B6" s="401"/>
      <c r="C6" s="170" t="s">
        <v>12</v>
      </c>
      <c r="D6" s="43">
        <v>3769</v>
      </c>
      <c r="E6" s="40">
        <v>3364</v>
      </c>
      <c r="F6" s="41">
        <v>3761</v>
      </c>
      <c r="G6" s="41">
        <v>3052</v>
      </c>
      <c r="H6" s="41">
        <v>3422</v>
      </c>
      <c r="I6" s="41">
        <v>2708</v>
      </c>
      <c r="J6" s="41">
        <v>2741</v>
      </c>
      <c r="K6" s="41">
        <v>3275</v>
      </c>
      <c r="L6" s="41">
        <v>2116</v>
      </c>
      <c r="M6" s="42">
        <v>3187</v>
      </c>
      <c r="N6" s="41">
        <v>3696</v>
      </c>
      <c r="O6" s="127">
        <v>2208</v>
      </c>
      <c r="P6" s="43">
        <f>SUM(D6:O6)</f>
        <v>37299</v>
      </c>
    </row>
    <row r="7" spans="1:16" x14ac:dyDescent="0.25">
      <c r="A7" s="398"/>
      <c r="B7" s="401"/>
      <c r="C7" s="31" t="s">
        <v>23</v>
      </c>
      <c r="D7" s="35">
        <f>D6/D5</f>
        <v>0.73455466770610023</v>
      </c>
      <c r="E7" s="32">
        <f t="shared" ref="E7:P7" si="1">E6/E5</f>
        <v>0.74162257495590833</v>
      </c>
      <c r="F7" s="33">
        <f t="shared" si="1"/>
        <v>0.76412027631044288</v>
      </c>
      <c r="G7" s="33">
        <f t="shared" si="1"/>
        <v>0.71475409836065573</v>
      </c>
      <c r="H7" s="33">
        <f t="shared" si="1"/>
        <v>0.70775594622543947</v>
      </c>
      <c r="I7" s="33">
        <f t="shared" si="1"/>
        <v>0.73827699018538717</v>
      </c>
      <c r="J7" s="33">
        <f t="shared" si="1"/>
        <v>0.70174091141833073</v>
      </c>
      <c r="K7" s="33">
        <f t="shared" si="1"/>
        <v>0.76145082538944431</v>
      </c>
      <c r="L7" s="33">
        <f t="shared" si="1"/>
        <v>0.70089433587280559</v>
      </c>
      <c r="M7" s="34">
        <f t="shared" si="1"/>
        <v>0.74185288640595903</v>
      </c>
      <c r="N7" s="33">
        <f t="shared" si="1"/>
        <v>0.76919875130072846</v>
      </c>
      <c r="O7" s="125">
        <f t="shared" si="1"/>
        <v>0.76427829698857741</v>
      </c>
      <c r="P7" s="35">
        <f t="shared" si="1"/>
        <v>0.73745501996915652</v>
      </c>
    </row>
    <row r="8" spans="1:16" x14ac:dyDescent="0.25">
      <c r="A8" s="398"/>
      <c r="B8" s="401" t="s">
        <v>25</v>
      </c>
      <c r="C8" s="171" t="s">
        <v>11</v>
      </c>
      <c r="D8" s="39">
        <v>3756</v>
      </c>
      <c r="E8" s="36">
        <v>3679</v>
      </c>
      <c r="F8" s="37">
        <v>3186</v>
      </c>
      <c r="G8" s="37">
        <v>4195</v>
      </c>
      <c r="H8" s="37">
        <v>3516</v>
      </c>
      <c r="I8" s="37">
        <v>3186</v>
      </c>
      <c r="J8" s="37">
        <v>4715</v>
      </c>
      <c r="K8" s="37">
        <v>3151</v>
      </c>
      <c r="L8" s="37">
        <v>3501</v>
      </c>
      <c r="M8" s="38">
        <v>3410</v>
      </c>
      <c r="N8" s="37">
        <v>3119</v>
      </c>
      <c r="O8" s="126">
        <v>3331</v>
      </c>
      <c r="P8" s="39">
        <f>SUM(D8:O8)</f>
        <v>42745</v>
      </c>
    </row>
    <row r="9" spans="1:16" x14ac:dyDescent="0.25">
      <c r="A9" s="398"/>
      <c r="B9" s="401"/>
      <c r="C9" s="170" t="s">
        <v>12</v>
      </c>
      <c r="D9" s="43">
        <v>2369</v>
      </c>
      <c r="E9" s="40">
        <v>2454</v>
      </c>
      <c r="F9" s="41">
        <v>2387</v>
      </c>
      <c r="G9" s="41">
        <v>2867</v>
      </c>
      <c r="H9" s="41">
        <v>2393</v>
      </c>
      <c r="I9" s="41">
        <v>2383</v>
      </c>
      <c r="J9" s="41">
        <v>3098</v>
      </c>
      <c r="K9" s="41">
        <v>2140</v>
      </c>
      <c r="L9" s="41">
        <v>2393</v>
      </c>
      <c r="M9" s="42">
        <v>2312</v>
      </c>
      <c r="N9" s="41">
        <v>2159</v>
      </c>
      <c r="O9" s="127">
        <v>2113</v>
      </c>
      <c r="P9" s="43">
        <f>SUM(D9:O9)</f>
        <v>29068</v>
      </c>
    </row>
    <row r="10" spans="1:16" x14ac:dyDescent="0.25">
      <c r="A10" s="398"/>
      <c r="B10" s="401"/>
      <c r="C10" s="31" t="s">
        <v>26</v>
      </c>
      <c r="D10" s="35">
        <f>D9/D8</f>
        <v>0.63072417465388708</v>
      </c>
      <c r="E10" s="32">
        <f t="shared" ref="E10:P10" si="2">E9/E8</f>
        <v>0.66702908399021477</v>
      </c>
      <c r="F10" s="33">
        <f t="shared" si="2"/>
        <v>0.74921531701192723</v>
      </c>
      <c r="G10" s="33">
        <f t="shared" si="2"/>
        <v>0.68343265792610253</v>
      </c>
      <c r="H10" s="33">
        <f t="shared" si="2"/>
        <v>0.68060295790671221</v>
      </c>
      <c r="I10" s="33">
        <f t="shared" si="2"/>
        <v>0.74795982423101071</v>
      </c>
      <c r="J10" s="33">
        <f t="shared" si="2"/>
        <v>0.65705196182396608</v>
      </c>
      <c r="K10" s="33">
        <f t="shared" si="2"/>
        <v>0.67914947635671219</v>
      </c>
      <c r="L10" s="33">
        <f t="shared" si="2"/>
        <v>0.68351899457297915</v>
      </c>
      <c r="M10" s="34">
        <f t="shared" si="2"/>
        <v>0.67800586510263927</v>
      </c>
      <c r="N10" s="33">
        <f t="shared" si="2"/>
        <v>0.69220904135941008</v>
      </c>
      <c r="O10" s="125">
        <f t="shared" si="2"/>
        <v>0.63434404082857998</v>
      </c>
      <c r="P10" s="35">
        <f t="shared" si="2"/>
        <v>0.68003275236869809</v>
      </c>
    </row>
    <row r="11" spans="1:16" x14ac:dyDescent="0.25">
      <c r="A11" s="398"/>
      <c r="B11" s="401" t="s">
        <v>27</v>
      </c>
      <c r="C11" s="171" t="s">
        <v>11</v>
      </c>
      <c r="D11" s="324">
        <v>3948</v>
      </c>
      <c r="E11" s="44">
        <v>3882</v>
      </c>
      <c r="F11" s="45">
        <v>4605</v>
      </c>
      <c r="G11" s="45">
        <v>5475</v>
      </c>
      <c r="H11" s="45">
        <v>4068</v>
      </c>
      <c r="I11" s="45">
        <v>4116</v>
      </c>
      <c r="J11" s="45">
        <v>5582</v>
      </c>
      <c r="K11" s="45">
        <v>3934</v>
      </c>
      <c r="L11" s="45">
        <v>4562</v>
      </c>
      <c r="M11" s="46">
        <v>3822</v>
      </c>
      <c r="N11" s="45">
        <v>4020</v>
      </c>
      <c r="O11" s="128">
        <v>4935</v>
      </c>
      <c r="P11" s="148">
        <f>SUM(D11:O11)</f>
        <v>52949</v>
      </c>
    </row>
    <row r="12" spans="1:16" x14ac:dyDescent="0.25">
      <c r="A12" s="398"/>
      <c r="B12" s="401"/>
      <c r="C12" s="170" t="s">
        <v>12</v>
      </c>
      <c r="D12" s="325">
        <v>2902</v>
      </c>
      <c r="E12" s="47">
        <v>2805</v>
      </c>
      <c r="F12" s="48">
        <v>3600</v>
      </c>
      <c r="G12" s="48">
        <v>4356</v>
      </c>
      <c r="H12" s="48">
        <v>3230</v>
      </c>
      <c r="I12" s="48">
        <v>3341</v>
      </c>
      <c r="J12" s="48">
        <v>4273</v>
      </c>
      <c r="K12" s="48">
        <v>2974</v>
      </c>
      <c r="L12" s="48">
        <v>3543</v>
      </c>
      <c r="M12" s="49">
        <v>3075</v>
      </c>
      <c r="N12" s="48">
        <v>3201</v>
      </c>
      <c r="O12" s="129">
        <v>3850</v>
      </c>
      <c r="P12" s="149">
        <f>SUM(D12:O12)</f>
        <v>41150</v>
      </c>
    </row>
    <row r="13" spans="1:16" x14ac:dyDescent="0.25">
      <c r="A13" s="398"/>
      <c r="B13" s="401"/>
      <c r="C13" s="31" t="s">
        <v>26</v>
      </c>
      <c r="D13" s="35">
        <f t="shared" ref="D13:P13" si="3">D12/D11</f>
        <v>0.7350557244174265</v>
      </c>
      <c r="E13" s="32">
        <f t="shared" si="3"/>
        <v>0.72256568778979913</v>
      </c>
      <c r="F13" s="33">
        <f t="shared" si="3"/>
        <v>0.78175895765472314</v>
      </c>
      <c r="G13" s="33">
        <f t="shared" si="3"/>
        <v>0.79561643835616436</v>
      </c>
      <c r="H13" s="33">
        <f t="shared" si="3"/>
        <v>0.79400196656833821</v>
      </c>
      <c r="I13" s="33">
        <f t="shared" si="3"/>
        <v>0.8117103984450923</v>
      </c>
      <c r="J13" s="33">
        <f t="shared" si="3"/>
        <v>0.76549623790756005</v>
      </c>
      <c r="K13" s="33">
        <f t="shared" si="3"/>
        <v>0.75597356380274527</v>
      </c>
      <c r="L13" s="33">
        <f t="shared" si="3"/>
        <v>0.77663305567733454</v>
      </c>
      <c r="M13" s="34">
        <f t="shared" si="3"/>
        <v>0.80455259026687598</v>
      </c>
      <c r="N13" s="33">
        <f t="shared" si="3"/>
        <v>0.79626865671641789</v>
      </c>
      <c r="O13" s="125">
        <f t="shared" si="3"/>
        <v>0.78014184397163122</v>
      </c>
      <c r="P13" s="35">
        <f t="shared" si="3"/>
        <v>0.77716293036695683</v>
      </c>
    </row>
    <row r="14" spans="1:16" x14ac:dyDescent="0.25">
      <c r="A14" s="398"/>
      <c r="B14" s="401" t="s">
        <v>20</v>
      </c>
      <c r="C14" s="171" t="s">
        <v>11</v>
      </c>
      <c r="D14" s="53">
        <v>495</v>
      </c>
      <c r="E14" s="50">
        <v>485</v>
      </c>
      <c r="F14" s="51">
        <v>622</v>
      </c>
      <c r="G14" s="51">
        <v>585</v>
      </c>
      <c r="H14" s="51">
        <v>468</v>
      </c>
      <c r="I14" s="51">
        <v>697</v>
      </c>
      <c r="J14" s="51">
        <v>526</v>
      </c>
      <c r="K14" s="51">
        <v>533</v>
      </c>
      <c r="L14" s="51">
        <v>626</v>
      </c>
      <c r="M14" s="52">
        <v>602</v>
      </c>
      <c r="N14" s="51">
        <v>466</v>
      </c>
      <c r="O14" s="130">
        <v>610</v>
      </c>
      <c r="P14" s="53">
        <f>SUM(D14:O14)</f>
        <v>6715</v>
      </c>
    </row>
    <row r="15" spans="1:16" x14ac:dyDescent="0.25">
      <c r="A15" s="398"/>
      <c r="B15" s="401"/>
      <c r="C15" s="170" t="s">
        <v>12</v>
      </c>
      <c r="D15" s="57">
        <v>250</v>
      </c>
      <c r="E15" s="54">
        <v>207</v>
      </c>
      <c r="F15" s="55">
        <v>343</v>
      </c>
      <c r="G15" s="55">
        <v>336</v>
      </c>
      <c r="H15" s="55">
        <v>266</v>
      </c>
      <c r="I15" s="55">
        <v>418</v>
      </c>
      <c r="J15" s="55">
        <v>355</v>
      </c>
      <c r="K15" s="55">
        <v>291</v>
      </c>
      <c r="L15" s="55">
        <v>369</v>
      </c>
      <c r="M15" s="56">
        <v>298</v>
      </c>
      <c r="N15" s="55">
        <v>237</v>
      </c>
      <c r="O15" s="131">
        <v>333</v>
      </c>
      <c r="P15" s="57">
        <f>SUM(D15:O15)</f>
        <v>3703</v>
      </c>
    </row>
    <row r="16" spans="1:16" ht="18" thickBot="1" x14ac:dyDescent="0.3">
      <c r="A16" s="398"/>
      <c r="B16" s="402"/>
      <c r="C16" s="58" t="s">
        <v>26</v>
      </c>
      <c r="D16" s="62">
        <f>D15/D14</f>
        <v>0.50505050505050508</v>
      </c>
      <c r="E16" s="59">
        <f t="shared" ref="E16:P16" si="4">E15/E14</f>
        <v>0.42680412371134019</v>
      </c>
      <c r="F16" s="60">
        <f t="shared" si="4"/>
        <v>0.55144694533762062</v>
      </c>
      <c r="G16" s="60">
        <f t="shared" si="4"/>
        <v>0.57435897435897432</v>
      </c>
      <c r="H16" s="60">
        <f t="shared" si="4"/>
        <v>0.56837606837606836</v>
      </c>
      <c r="I16" s="60">
        <f t="shared" si="4"/>
        <v>0.59971305595408897</v>
      </c>
      <c r="J16" s="60">
        <f t="shared" si="4"/>
        <v>0.67490494296577952</v>
      </c>
      <c r="K16" s="60">
        <f t="shared" si="4"/>
        <v>0.54596622889305813</v>
      </c>
      <c r="L16" s="60">
        <f t="shared" si="4"/>
        <v>0.58945686900958472</v>
      </c>
      <c r="M16" s="61">
        <f t="shared" si="4"/>
        <v>0.49501661129568109</v>
      </c>
      <c r="N16" s="60">
        <f t="shared" si="4"/>
        <v>0.50858369098712441</v>
      </c>
      <c r="O16" s="93">
        <f t="shared" si="4"/>
        <v>0.54590163934426228</v>
      </c>
      <c r="P16" s="62">
        <f t="shared" si="4"/>
        <v>0.55145197319434103</v>
      </c>
    </row>
    <row r="17" spans="1:16" ht="18" thickBot="1" x14ac:dyDescent="0.3">
      <c r="A17" s="398"/>
      <c r="B17" s="401" t="s">
        <v>32</v>
      </c>
      <c r="C17" s="172" t="s">
        <v>11</v>
      </c>
      <c r="D17" s="326"/>
      <c r="E17" s="301"/>
      <c r="F17" s="84"/>
      <c r="G17" s="51">
        <v>1232</v>
      </c>
      <c r="H17" s="51">
        <v>1086</v>
      </c>
      <c r="I17" s="51">
        <v>1196</v>
      </c>
      <c r="J17" s="51">
        <v>1126</v>
      </c>
      <c r="K17" s="51">
        <v>1055</v>
      </c>
      <c r="L17" s="51">
        <v>1131</v>
      </c>
      <c r="M17" s="52">
        <v>1010</v>
      </c>
      <c r="N17" s="51">
        <v>1015</v>
      </c>
      <c r="O17" s="130">
        <v>1082</v>
      </c>
      <c r="P17" s="194">
        <f>SUM(G17:O17)</f>
        <v>9933</v>
      </c>
    </row>
    <row r="18" spans="1:16" x14ac:dyDescent="0.25">
      <c r="A18" s="398"/>
      <c r="B18" s="401"/>
      <c r="C18" s="170" t="s">
        <v>12</v>
      </c>
      <c r="D18" s="327"/>
      <c r="E18" s="302"/>
      <c r="F18" s="85"/>
      <c r="G18" s="55">
        <v>832</v>
      </c>
      <c r="H18" s="55">
        <v>692</v>
      </c>
      <c r="I18" s="55">
        <v>870</v>
      </c>
      <c r="J18" s="55">
        <v>791</v>
      </c>
      <c r="K18" s="55">
        <v>670</v>
      </c>
      <c r="L18" s="55">
        <v>770</v>
      </c>
      <c r="M18" s="56">
        <v>721</v>
      </c>
      <c r="N18" s="55">
        <v>754</v>
      </c>
      <c r="O18" s="131">
        <v>782</v>
      </c>
      <c r="P18" s="195">
        <f>SUM(G18:O18)</f>
        <v>6882</v>
      </c>
    </row>
    <row r="19" spans="1:16" ht="18" thickBot="1" x14ac:dyDescent="0.3">
      <c r="A19" s="398"/>
      <c r="B19" s="402"/>
      <c r="C19" s="58" t="s">
        <v>23</v>
      </c>
      <c r="D19" s="328"/>
      <c r="E19" s="303"/>
      <c r="F19" s="86"/>
      <c r="G19" s="60">
        <f t="shared" ref="G19:P19" si="5">G18/G17</f>
        <v>0.67532467532467533</v>
      </c>
      <c r="H19" s="60">
        <f t="shared" si="5"/>
        <v>0.6372007366482505</v>
      </c>
      <c r="I19" s="60">
        <f t="shared" si="5"/>
        <v>0.72742474916387956</v>
      </c>
      <c r="J19" s="60">
        <f t="shared" si="5"/>
        <v>0.70248667850799285</v>
      </c>
      <c r="K19" s="60">
        <f t="shared" si="5"/>
        <v>0.63507109004739337</v>
      </c>
      <c r="L19" s="60">
        <f t="shared" si="5"/>
        <v>0.68081343943412909</v>
      </c>
      <c r="M19" s="61">
        <f t="shared" si="5"/>
        <v>0.71386138613861383</v>
      </c>
      <c r="N19" s="60">
        <f t="shared" si="5"/>
        <v>0.74285714285714288</v>
      </c>
      <c r="O19" s="93">
        <f t="shared" si="5"/>
        <v>0.722735674676525</v>
      </c>
      <c r="P19" s="62">
        <f t="shared" si="5"/>
        <v>0.69284204167925101</v>
      </c>
    </row>
    <row r="20" spans="1:16" x14ac:dyDescent="0.25">
      <c r="A20" s="398"/>
      <c r="B20" s="401" t="s">
        <v>33</v>
      </c>
      <c r="C20" s="172" t="s">
        <v>11</v>
      </c>
      <c r="D20" s="53">
        <v>975</v>
      </c>
      <c r="E20" s="50">
        <v>874</v>
      </c>
      <c r="F20" s="51">
        <v>999</v>
      </c>
      <c r="G20" s="51">
        <v>961</v>
      </c>
      <c r="H20" s="51">
        <v>771</v>
      </c>
      <c r="I20" s="51">
        <v>943</v>
      </c>
      <c r="J20" s="51">
        <v>926</v>
      </c>
      <c r="K20" s="51">
        <v>813</v>
      </c>
      <c r="L20" s="51">
        <v>789</v>
      </c>
      <c r="M20" s="52">
        <v>819</v>
      </c>
      <c r="N20" s="117">
        <v>838</v>
      </c>
      <c r="O20" s="132">
        <v>948</v>
      </c>
      <c r="P20" s="94">
        <v>10656</v>
      </c>
    </row>
    <row r="21" spans="1:16" x14ac:dyDescent="0.25">
      <c r="A21" s="398"/>
      <c r="B21" s="401"/>
      <c r="C21" s="170" t="s">
        <v>12</v>
      </c>
      <c r="D21" s="57">
        <v>625</v>
      </c>
      <c r="E21" s="54">
        <v>569</v>
      </c>
      <c r="F21" s="55">
        <v>622</v>
      </c>
      <c r="G21" s="55">
        <v>605</v>
      </c>
      <c r="H21" s="55">
        <v>503</v>
      </c>
      <c r="I21" s="55">
        <v>578</v>
      </c>
      <c r="J21" s="55">
        <v>581</v>
      </c>
      <c r="K21" s="55">
        <v>536</v>
      </c>
      <c r="L21" s="55">
        <v>540</v>
      </c>
      <c r="M21" s="56">
        <v>537</v>
      </c>
      <c r="N21" s="55">
        <v>526</v>
      </c>
      <c r="O21" s="131">
        <v>602</v>
      </c>
      <c r="P21" s="57">
        <v>6824</v>
      </c>
    </row>
    <row r="22" spans="1:16" ht="18" thickBot="1" x14ac:dyDescent="0.3">
      <c r="A22" s="398"/>
      <c r="B22" s="402"/>
      <c r="C22" s="58" t="s">
        <v>23</v>
      </c>
      <c r="D22" s="62">
        <f>D21/D20</f>
        <v>0.64102564102564108</v>
      </c>
      <c r="E22" s="59">
        <f t="shared" ref="E22:P22" si="6">E21/E20</f>
        <v>0.65102974828375282</v>
      </c>
      <c r="F22" s="59">
        <f t="shared" si="6"/>
        <v>0.62262262262262258</v>
      </c>
      <c r="G22" s="59">
        <f t="shared" si="6"/>
        <v>0.62955254942767946</v>
      </c>
      <c r="H22" s="59">
        <f t="shared" si="6"/>
        <v>0.65239948119325553</v>
      </c>
      <c r="I22" s="59">
        <f t="shared" si="6"/>
        <v>0.61293743372216336</v>
      </c>
      <c r="J22" s="59">
        <f t="shared" si="6"/>
        <v>0.62742980561555073</v>
      </c>
      <c r="K22" s="59">
        <f t="shared" si="6"/>
        <v>0.65928659286592861</v>
      </c>
      <c r="L22" s="59">
        <f t="shared" si="6"/>
        <v>0.68441064638783267</v>
      </c>
      <c r="M22" s="93">
        <f t="shared" si="6"/>
        <v>0.65567765567765568</v>
      </c>
      <c r="N22" s="60">
        <f t="shared" si="6"/>
        <v>0.62768496420047737</v>
      </c>
      <c r="O22" s="93">
        <f t="shared" si="6"/>
        <v>0.63502109704641352</v>
      </c>
      <c r="P22" s="62">
        <f t="shared" si="6"/>
        <v>0.64039039039039036</v>
      </c>
    </row>
    <row r="23" spans="1:16" x14ac:dyDescent="0.25">
      <c r="A23" s="398"/>
      <c r="B23" s="401" t="s">
        <v>35</v>
      </c>
      <c r="C23" s="172" t="s">
        <v>11</v>
      </c>
      <c r="D23" s="329">
        <v>864</v>
      </c>
      <c r="E23" s="186">
        <v>1018</v>
      </c>
      <c r="F23" s="186">
        <v>1069</v>
      </c>
      <c r="G23" s="186">
        <v>776</v>
      </c>
      <c r="H23" s="186">
        <v>832</v>
      </c>
      <c r="I23" s="186">
        <v>1031</v>
      </c>
      <c r="J23" s="186">
        <v>1014</v>
      </c>
      <c r="K23" s="186">
        <v>1114</v>
      </c>
      <c r="L23" s="186">
        <v>996</v>
      </c>
      <c r="M23" s="187">
        <v>844</v>
      </c>
      <c r="N23" s="188">
        <v>885</v>
      </c>
      <c r="O23" s="189">
        <v>1018</v>
      </c>
      <c r="P23" s="196">
        <v>11461</v>
      </c>
    </row>
    <row r="24" spans="1:16" x14ac:dyDescent="0.25">
      <c r="A24" s="398"/>
      <c r="B24" s="401"/>
      <c r="C24" s="170" t="s">
        <v>12</v>
      </c>
      <c r="D24" s="197">
        <v>572</v>
      </c>
      <c r="E24" s="190">
        <v>708</v>
      </c>
      <c r="F24" s="190">
        <v>660</v>
      </c>
      <c r="G24" s="190">
        <v>506</v>
      </c>
      <c r="H24" s="190">
        <v>573</v>
      </c>
      <c r="I24" s="190">
        <v>779</v>
      </c>
      <c r="J24" s="190">
        <v>830</v>
      </c>
      <c r="K24" s="190">
        <v>734</v>
      </c>
      <c r="L24" s="190">
        <v>587</v>
      </c>
      <c r="M24" s="191">
        <v>465</v>
      </c>
      <c r="N24" s="192">
        <v>478</v>
      </c>
      <c r="O24" s="191">
        <v>557</v>
      </c>
      <c r="P24" s="197">
        <v>7449</v>
      </c>
    </row>
    <row r="25" spans="1:16" ht="18" thickBot="1" x14ac:dyDescent="0.3">
      <c r="A25" s="398"/>
      <c r="B25" s="402"/>
      <c r="C25" s="58" t="s">
        <v>23</v>
      </c>
      <c r="D25" s="198">
        <f t="shared" ref="D25:P25" si="7">D24/D23</f>
        <v>0.66203703703703709</v>
      </c>
      <c r="E25" s="181">
        <f t="shared" si="7"/>
        <v>0.69548133595284878</v>
      </c>
      <c r="F25" s="181">
        <f t="shared" si="7"/>
        <v>0.61739943872778302</v>
      </c>
      <c r="G25" s="181">
        <f t="shared" si="7"/>
        <v>0.65206185567010311</v>
      </c>
      <c r="H25" s="181">
        <f t="shared" si="7"/>
        <v>0.68870192307692313</v>
      </c>
      <c r="I25" s="181">
        <f t="shared" si="7"/>
        <v>0.75557710960232782</v>
      </c>
      <c r="J25" s="181">
        <f t="shared" si="7"/>
        <v>0.81854043392504927</v>
      </c>
      <c r="K25" s="181">
        <f t="shared" si="7"/>
        <v>0.65888689407540391</v>
      </c>
      <c r="L25" s="181">
        <f t="shared" si="7"/>
        <v>0.5893574297188755</v>
      </c>
      <c r="M25" s="181">
        <f t="shared" si="7"/>
        <v>0.55094786729857825</v>
      </c>
      <c r="N25" s="181">
        <f t="shared" si="7"/>
        <v>0.54011299435028248</v>
      </c>
      <c r="O25" s="193">
        <f t="shared" si="7"/>
        <v>0.54715127701375244</v>
      </c>
      <c r="P25" s="198">
        <f t="shared" si="7"/>
        <v>0.64994328592618444</v>
      </c>
    </row>
    <row r="26" spans="1:16" ht="17.399999999999999" customHeight="1" x14ac:dyDescent="0.25">
      <c r="A26" s="398"/>
      <c r="B26" s="403" t="s">
        <v>21</v>
      </c>
      <c r="C26" s="173" t="s">
        <v>11</v>
      </c>
      <c r="D26" s="63">
        <f>D2+D5+D8+D11+D14+D17+D20+D23</f>
        <v>25419</v>
      </c>
      <c r="E26" s="12">
        <f t="shared" ref="E26:P26" si="8">E2+E5+E8+E11+E14+E17+E20+E23</f>
        <v>22800</v>
      </c>
      <c r="F26" s="12">
        <f t="shared" si="8"/>
        <v>24334</v>
      </c>
      <c r="G26" s="12">
        <f t="shared" si="8"/>
        <v>28117</v>
      </c>
      <c r="H26" s="12">
        <f t="shared" si="8"/>
        <v>24533</v>
      </c>
      <c r="I26" s="12">
        <f t="shared" si="8"/>
        <v>25082</v>
      </c>
      <c r="J26" s="12">
        <f t="shared" si="8"/>
        <v>29191</v>
      </c>
      <c r="K26" s="12">
        <f t="shared" si="8"/>
        <v>23633</v>
      </c>
      <c r="L26" s="12">
        <f t="shared" si="8"/>
        <v>25115</v>
      </c>
      <c r="M26" s="12">
        <f t="shared" si="8"/>
        <v>26351</v>
      </c>
      <c r="N26" s="12">
        <f t="shared" si="8"/>
        <v>24725</v>
      </c>
      <c r="O26" s="133">
        <f t="shared" si="8"/>
        <v>24852</v>
      </c>
      <c r="P26" s="63">
        <f t="shared" si="8"/>
        <v>304152</v>
      </c>
    </row>
    <row r="27" spans="1:16" x14ac:dyDescent="0.25">
      <c r="A27" s="398"/>
      <c r="B27" s="404"/>
      <c r="C27" s="174" t="s">
        <v>12</v>
      </c>
      <c r="D27" s="64">
        <f>D3+D6+D9+D12+D15+D18+D21+D24</f>
        <v>16659</v>
      </c>
      <c r="E27" s="7">
        <f t="shared" ref="E27:P27" si="9">E3+E6+E9+E12+E15+E18+E21+E24</f>
        <v>15293</v>
      </c>
      <c r="F27" s="7">
        <f t="shared" si="9"/>
        <v>17719</v>
      </c>
      <c r="G27" s="7">
        <f t="shared" si="9"/>
        <v>19559</v>
      </c>
      <c r="H27" s="7">
        <f t="shared" si="9"/>
        <v>17032</v>
      </c>
      <c r="I27" s="7">
        <f t="shared" si="9"/>
        <v>17843</v>
      </c>
      <c r="J27" s="7">
        <f t="shared" si="9"/>
        <v>19860</v>
      </c>
      <c r="K27" s="7">
        <f t="shared" si="9"/>
        <v>16209</v>
      </c>
      <c r="L27" s="7">
        <f t="shared" si="9"/>
        <v>16676</v>
      </c>
      <c r="M27" s="7">
        <f t="shared" si="9"/>
        <v>17985</v>
      </c>
      <c r="N27" s="7">
        <f t="shared" si="9"/>
        <v>17532</v>
      </c>
      <c r="O27" s="175">
        <f t="shared" si="9"/>
        <v>16634</v>
      </c>
      <c r="P27" s="64">
        <f t="shared" si="9"/>
        <v>209001</v>
      </c>
    </row>
    <row r="28" spans="1:16" ht="18" thickBot="1" x14ac:dyDescent="0.3">
      <c r="A28" s="399"/>
      <c r="B28" s="405"/>
      <c r="C28" s="95" t="s">
        <v>26</v>
      </c>
      <c r="D28" s="97">
        <f>D27/D26</f>
        <v>0.65537589991738465</v>
      </c>
      <c r="E28" s="96">
        <f t="shared" ref="E28:P28" si="10">E27/E26</f>
        <v>0.6707456140350877</v>
      </c>
      <c r="F28" s="96">
        <f t="shared" si="10"/>
        <v>0.72815813265389995</v>
      </c>
      <c r="G28" s="96">
        <f t="shared" si="10"/>
        <v>0.69562897890955655</v>
      </c>
      <c r="H28" s="96">
        <f t="shared" si="10"/>
        <v>0.69424856315982553</v>
      </c>
      <c r="I28" s="96">
        <f t="shared" si="10"/>
        <v>0.71138665178215454</v>
      </c>
      <c r="J28" s="96">
        <f t="shared" si="10"/>
        <v>0.68034668219656746</v>
      </c>
      <c r="K28" s="96">
        <f t="shared" si="10"/>
        <v>0.68586298819447378</v>
      </c>
      <c r="L28" s="96">
        <f t="shared" si="10"/>
        <v>0.66398566593669117</v>
      </c>
      <c r="M28" s="96">
        <f t="shared" si="10"/>
        <v>0.6825167925315927</v>
      </c>
      <c r="N28" s="96">
        <f t="shared" si="10"/>
        <v>0.70907987866531852</v>
      </c>
      <c r="O28" s="134">
        <f t="shared" si="10"/>
        <v>0.66932238854015769</v>
      </c>
      <c r="P28" s="97">
        <f t="shared" si="10"/>
        <v>0.68715970961887474</v>
      </c>
    </row>
    <row r="29" spans="1:16" ht="23.4" customHeight="1" thickBot="1" x14ac:dyDescent="0.45">
      <c r="A29" s="70" t="s">
        <v>36</v>
      </c>
      <c r="B29" s="5" t="s">
        <v>17</v>
      </c>
      <c r="C29" s="1" t="s">
        <v>18</v>
      </c>
      <c r="D29" s="6" t="s">
        <v>14</v>
      </c>
      <c r="E29" s="2" t="s">
        <v>0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5</v>
      </c>
      <c r="K29" s="3" t="s">
        <v>6</v>
      </c>
      <c r="L29" s="3" t="s">
        <v>7</v>
      </c>
      <c r="M29" s="4" t="s">
        <v>8</v>
      </c>
      <c r="N29" s="3" t="s">
        <v>9</v>
      </c>
      <c r="O29" s="122" t="s">
        <v>10</v>
      </c>
      <c r="P29" s="6" t="s">
        <v>19</v>
      </c>
    </row>
    <row r="30" spans="1:16" ht="17.399999999999999" customHeight="1" x14ac:dyDescent="0.25">
      <c r="A30" s="385" t="s">
        <v>16</v>
      </c>
      <c r="B30" s="388" t="s">
        <v>28</v>
      </c>
      <c r="C30" s="90" t="s">
        <v>11</v>
      </c>
      <c r="D30" s="150">
        <v>10274</v>
      </c>
      <c r="E30" s="67">
        <v>10656</v>
      </c>
      <c r="F30" s="65">
        <v>12050</v>
      </c>
      <c r="G30" s="65">
        <v>13529</v>
      </c>
      <c r="H30" s="65">
        <v>11357</v>
      </c>
      <c r="I30" s="65">
        <v>11574</v>
      </c>
      <c r="J30" s="65">
        <v>14060</v>
      </c>
      <c r="K30" s="65">
        <v>10659</v>
      </c>
      <c r="L30" s="65">
        <v>11332</v>
      </c>
      <c r="M30" s="66">
        <v>10381</v>
      </c>
      <c r="N30" s="65">
        <v>15236</v>
      </c>
      <c r="O30" s="141">
        <v>12948</v>
      </c>
      <c r="P30" s="150">
        <f>SUM(D30:O30)</f>
        <v>144056</v>
      </c>
    </row>
    <row r="31" spans="1:16" x14ac:dyDescent="0.25">
      <c r="A31" s="386"/>
      <c r="B31" s="389"/>
      <c r="C31" s="99" t="s">
        <v>12</v>
      </c>
      <c r="D31" s="151">
        <v>6559</v>
      </c>
      <c r="E31" s="10">
        <v>6640</v>
      </c>
      <c r="F31" s="14">
        <v>7141</v>
      </c>
      <c r="G31" s="14">
        <v>7403</v>
      </c>
      <c r="H31" s="14">
        <v>6618</v>
      </c>
      <c r="I31" s="14">
        <v>6704</v>
      </c>
      <c r="J31" s="14">
        <v>7358</v>
      </c>
      <c r="K31" s="14">
        <v>6259</v>
      </c>
      <c r="L31" s="14">
        <v>6941</v>
      </c>
      <c r="M31" s="15">
        <v>6306</v>
      </c>
      <c r="N31" s="14">
        <v>7042</v>
      </c>
      <c r="O31" s="136">
        <v>6087</v>
      </c>
      <c r="P31" s="151">
        <f>SUM(D31:O31)</f>
        <v>81058</v>
      </c>
    </row>
    <row r="32" spans="1:16" ht="18" thickBot="1" x14ac:dyDescent="0.3">
      <c r="A32" s="386"/>
      <c r="B32" s="390"/>
      <c r="C32" s="98" t="s">
        <v>29</v>
      </c>
      <c r="D32" s="155">
        <f t="shared" ref="D32:N32" si="11">D31/D30</f>
        <v>0.63840763091298425</v>
      </c>
      <c r="E32" s="20">
        <f t="shared" si="11"/>
        <v>0.62312312312312312</v>
      </c>
      <c r="F32" s="21">
        <f t="shared" si="11"/>
        <v>0.59261410788381741</v>
      </c>
      <c r="G32" s="21">
        <f t="shared" si="11"/>
        <v>0.54719491462783654</v>
      </c>
      <c r="H32" s="21">
        <f t="shared" si="11"/>
        <v>0.58272431099762256</v>
      </c>
      <c r="I32" s="21">
        <f t="shared" si="11"/>
        <v>0.57922930706756526</v>
      </c>
      <c r="J32" s="21">
        <f t="shared" si="11"/>
        <v>0.52332859174964441</v>
      </c>
      <c r="K32" s="21">
        <f t="shared" si="11"/>
        <v>0.58720330237358098</v>
      </c>
      <c r="L32" s="21">
        <f t="shared" si="11"/>
        <v>0.61251323685139425</v>
      </c>
      <c r="M32" s="22">
        <f t="shared" si="11"/>
        <v>0.60745592910124269</v>
      </c>
      <c r="N32" s="21">
        <f t="shared" si="11"/>
        <v>0.46219480178524547</v>
      </c>
      <c r="O32" s="142">
        <v>0.47045647640380012</v>
      </c>
      <c r="P32" s="155">
        <f>P31/P30</f>
        <v>0.56268395623924028</v>
      </c>
    </row>
    <row r="33" spans="1:16" x14ac:dyDescent="0.25">
      <c r="A33" s="386"/>
      <c r="B33" s="391" t="s">
        <v>24</v>
      </c>
      <c r="C33" s="92" t="s">
        <v>11</v>
      </c>
      <c r="D33" s="330">
        <v>4753</v>
      </c>
      <c r="E33" s="292">
        <v>4819</v>
      </c>
      <c r="F33" s="112">
        <v>5155</v>
      </c>
      <c r="G33" s="112">
        <v>5421</v>
      </c>
      <c r="H33" s="112">
        <v>5496</v>
      </c>
      <c r="I33" s="112">
        <v>4273</v>
      </c>
      <c r="J33" s="112">
        <v>4568</v>
      </c>
      <c r="K33" s="112">
        <v>6102</v>
      </c>
      <c r="L33" s="112">
        <v>4548</v>
      </c>
      <c r="M33" s="293">
        <v>5626</v>
      </c>
      <c r="N33" s="112">
        <v>4972</v>
      </c>
      <c r="O33" s="135">
        <v>4983</v>
      </c>
      <c r="P33" s="156">
        <f>SUM(D33:O33)</f>
        <v>60716</v>
      </c>
    </row>
    <row r="34" spans="1:16" x14ac:dyDescent="0.25">
      <c r="A34" s="386"/>
      <c r="B34" s="389"/>
      <c r="C34" s="99" t="s">
        <v>12</v>
      </c>
      <c r="D34" s="331">
        <v>3491</v>
      </c>
      <c r="E34" s="87">
        <v>3690</v>
      </c>
      <c r="F34" s="16">
        <v>3803</v>
      </c>
      <c r="G34" s="16">
        <v>3598</v>
      </c>
      <c r="H34" s="16">
        <v>4012</v>
      </c>
      <c r="I34" s="16">
        <v>3148</v>
      </c>
      <c r="J34" s="16">
        <v>3155</v>
      </c>
      <c r="K34" s="16">
        <v>4194</v>
      </c>
      <c r="L34" s="16">
        <v>3298</v>
      </c>
      <c r="M34" s="17">
        <v>3716</v>
      </c>
      <c r="N34" s="16">
        <v>2908</v>
      </c>
      <c r="O34" s="136">
        <v>3181</v>
      </c>
      <c r="P34" s="151">
        <f>SUM(D34:O34)</f>
        <v>42194</v>
      </c>
    </row>
    <row r="35" spans="1:16" ht="18" thickBot="1" x14ac:dyDescent="0.3">
      <c r="A35" s="386"/>
      <c r="B35" s="392"/>
      <c r="C35" s="89" t="s">
        <v>29</v>
      </c>
      <c r="D35" s="153">
        <f t="shared" ref="D35:N35" si="12">D34/D33</f>
        <v>0.73448348411529563</v>
      </c>
      <c r="E35" s="80">
        <f t="shared" si="12"/>
        <v>0.76571902884415854</v>
      </c>
      <c r="F35" s="78">
        <f t="shared" si="12"/>
        <v>0.73773035887487881</v>
      </c>
      <c r="G35" s="78">
        <f t="shared" si="12"/>
        <v>0.66371518170079324</v>
      </c>
      <c r="H35" s="78">
        <f t="shared" si="12"/>
        <v>0.72998544395924314</v>
      </c>
      <c r="I35" s="78">
        <f t="shared" si="12"/>
        <v>0.73671893283407441</v>
      </c>
      <c r="J35" s="78">
        <f t="shared" si="12"/>
        <v>0.69067425569176888</v>
      </c>
      <c r="K35" s="78">
        <f t="shared" si="12"/>
        <v>0.68731563421828912</v>
      </c>
      <c r="L35" s="78">
        <f t="shared" si="12"/>
        <v>0.72515391380826733</v>
      </c>
      <c r="M35" s="79">
        <f t="shared" si="12"/>
        <v>0.66050479914681837</v>
      </c>
      <c r="N35" s="78">
        <f t="shared" si="12"/>
        <v>0.584875301689461</v>
      </c>
      <c r="O35" s="137">
        <v>0.63800000000000001</v>
      </c>
      <c r="P35" s="153">
        <f>P34/P33</f>
        <v>0.69494037815402854</v>
      </c>
    </row>
    <row r="36" spans="1:16" x14ac:dyDescent="0.25">
      <c r="A36" s="386"/>
      <c r="B36" s="388" t="s">
        <v>25</v>
      </c>
      <c r="C36" s="90" t="s">
        <v>11</v>
      </c>
      <c r="D36" s="332">
        <v>3807</v>
      </c>
      <c r="E36" s="168">
        <v>3542</v>
      </c>
      <c r="F36" s="106">
        <v>5513</v>
      </c>
      <c r="G36" s="106">
        <v>4649</v>
      </c>
      <c r="H36" s="106">
        <v>4436</v>
      </c>
      <c r="I36" s="106">
        <v>5284</v>
      </c>
      <c r="J36" s="106">
        <v>5071</v>
      </c>
      <c r="K36" s="106">
        <v>4344</v>
      </c>
      <c r="L36" s="106">
        <v>4823</v>
      </c>
      <c r="M36" s="107">
        <v>4107</v>
      </c>
      <c r="N36" s="119">
        <v>4892</v>
      </c>
      <c r="O36" s="141">
        <v>5491</v>
      </c>
      <c r="P36" s="150">
        <f>SUM(D36:O36)</f>
        <v>55959</v>
      </c>
    </row>
    <row r="37" spans="1:16" x14ac:dyDescent="0.25">
      <c r="A37" s="386"/>
      <c r="B37" s="389"/>
      <c r="C37" s="91" t="s">
        <v>12</v>
      </c>
      <c r="D37" s="331">
        <v>2383</v>
      </c>
      <c r="E37" s="87">
        <v>2293</v>
      </c>
      <c r="F37" s="16">
        <v>3290</v>
      </c>
      <c r="G37" s="16">
        <v>2414</v>
      </c>
      <c r="H37" s="16">
        <v>2462</v>
      </c>
      <c r="I37" s="16">
        <v>2812</v>
      </c>
      <c r="J37" s="16">
        <v>2473</v>
      </c>
      <c r="K37" s="16">
        <v>2435</v>
      </c>
      <c r="L37" s="16">
        <v>2932</v>
      </c>
      <c r="M37" s="17">
        <v>2547</v>
      </c>
      <c r="N37" s="118">
        <v>2509</v>
      </c>
      <c r="O37" s="136">
        <v>2589</v>
      </c>
      <c r="P37" s="152">
        <f>SUM(D37:O37)</f>
        <v>31139</v>
      </c>
    </row>
    <row r="38" spans="1:16" ht="18" thickBot="1" x14ac:dyDescent="0.3">
      <c r="A38" s="386"/>
      <c r="B38" s="390"/>
      <c r="C38" s="98" t="s">
        <v>30</v>
      </c>
      <c r="D38" s="157">
        <f t="shared" ref="D38:N38" si="13">D37/D36</f>
        <v>0.62595219332807983</v>
      </c>
      <c r="E38" s="110">
        <f t="shared" si="13"/>
        <v>0.64737436476566912</v>
      </c>
      <c r="F38" s="108">
        <f t="shared" si="13"/>
        <v>0.59677126791220747</v>
      </c>
      <c r="G38" s="108">
        <f t="shared" si="13"/>
        <v>0.51925145192514521</v>
      </c>
      <c r="H38" s="108">
        <f t="shared" si="13"/>
        <v>0.55500450856627592</v>
      </c>
      <c r="I38" s="108">
        <f t="shared" si="13"/>
        <v>0.53217259651778959</v>
      </c>
      <c r="J38" s="108">
        <f t="shared" si="13"/>
        <v>0.48767501478998226</v>
      </c>
      <c r="K38" s="108">
        <f t="shared" si="13"/>
        <v>0.5605432780847146</v>
      </c>
      <c r="L38" s="108">
        <f t="shared" si="13"/>
        <v>0.60792038150528716</v>
      </c>
      <c r="M38" s="109">
        <f t="shared" si="13"/>
        <v>0.62016070124178235</v>
      </c>
      <c r="N38" s="120">
        <f t="shared" si="13"/>
        <v>0.51287816843826661</v>
      </c>
      <c r="O38" s="142">
        <v>0.47204516481515207</v>
      </c>
      <c r="P38" s="157">
        <f>P37/P36</f>
        <v>0.55646098036062119</v>
      </c>
    </row>
    <row r="39" spans="1:16" ht="17.399999999999999" customHeight="1" x14ac:dyDescent="0.25">
      <c r="A39" s="386"/>
      <c r="B39" s="391" t="s">
        <v>27</v>
      </c>
      <c r="C39" s="92" t="s">
        <v>11</v>
      </c>
      <c r="D39" s="333">
        <v>4725</v>
      </c>
      <c r="E39" s="167">
        <v>4019</v>
      </c>
      <c r="F39" s="103">
        <v>6856</v>
      </c>
      <c r="G39" s="103">
        <v>5919</v>
      </c>
      <c r="H39" s="103">
        <v>5189</v>
      </c>
      <c r="I39" s="103">
        <v>6416</v>
      </c>
      <c r="J39" s="103">
        <v>5606</v>
      </c>
      <c r="K39" s="103">
        <v>5257</v>
      </c>
      <c r="L39" s="103">
        <v>4913</v>
      </c>
      <c r="M39" s="104">
        <v>4209</v>
      </c>
      <c r="N39" s="112">
        <v>5607</v>
      </c>
      <c r="O39" s="135">
        <v>6470</v>
      </c>
      <c r="P39" s="156">
        <f>SUM(D39:O39)</f>
        <v>65186</v>
      </c>
    </row>
    <row r="40" spans="1:16" x14ac:dyDescent="0.25">
      <c r="A40" s="386"/>
      <c r="B40" s="389"/>
      <c r="C40" s="91" t="s">
        <v>12</v>
      </c>
      <c r="D40" s="152">
        <v>3477</v>
      </c>
      <c r="E40" s="11">
        <v>3070</v>
      </c>
      <c r="F40" s="18">
        <v>4811</v>
      </c>
      <c r="G40" s="18">
        <v>3675</v>
      </c>
      <c r="H40" s="18">
        <v>3254</v>
      </c>
      <c r="I40" s="18">
        <v>4072</v>
      </c>
      <c r="J40" s="18">
        <v>3390</v>
      </c>
      <c r="K40" s="18">
        <v>3115</v>
      </c>
      <c r="L40" s="18">
        <v>3308</v>
      </c>
      <c r="M40" s="19">
        <v>2743</v>
      </c>
      <c r="N40" s="16">
        <v>3496</v>
      </c>
      <c r="O40" s="136">
        <v>3578</v>
      </c>
      <c r="P40" s="151">
        <f>SUM(D40:O40)</f>
        <v>41989</v>
      </c>
    </row>
    <row r="41" spans="1:16" ht="18" thickBot="1" x14ac:dyDescent="0.3">
      <c r="A41" s="386"/>
      <c r="B41" s="392"/>
      <c r="C41" s="89" t="s">
        <v>29</v>
      </c>
      <c r="D41" s="153">
        <f t="shared" ref="D41:N41" si="14">D40/D39</f>
        <v>0.7358730158730159</v>
      </c>
      <c r="E41" s="80">
        <f t="shared" si="14"/>
        <v>0.76387160985319735</v>
      </c>
      <c r="F41" s="78">
        <f t="shared" si="14"/>
        <v>0.70172112018669774</v>
      </c>
      <c r="G41" s="78">
        <f t="shared" si="14"/>
        <v>0.62088190572731883</v>
      </c>
      <c r="H41" s="78">
        <f t="shared" si="14"/>
        <v>0.62709577953362883</v>
      </c>
      <c r="I41" s="78">
        <f t="shared" si="14"/>
        <v>0.63466334164588534</v>
      </c>
      <c r="J41" s="78">
        <f t="shared" si="14"/>
        <v>0.60470924009989302</v>
      </c>
      <c r="K41" s="78">
        <f t="shared" si="14"/>
        <v>0.59254327563248999</v>
      </c>
      <c r="L41" s="78">
        <f t="shared" si="14"/>
        <v>0.67331569305923056</v>
      </c>
      <c r="M41" s="79">
        <f t="shared" si="14"/>
        <v>0.65169874079353762</v>
      </c>
      <c r="N41" s="78">
        <f t="shared" si="14"/>
        <v>0.62350633137149991</v>
      </c>
      <c r="O41" s="137">
        <v>0.55300000000000005</v>
      </c>
      <c r="P41" s="153">
        <f>P40/P39</f>
        <v>0.64414138005093113</v>
      </c>
    </row>
    <row r="42" spans="1:16" x14ac:dyDescent="0.25">
      <c r="A42" s="386"/>
      <c r="B42" s="388" t="s">
        <v>20</v>
      </c>
      <c r="C42" s="90" t="s">
        <v>11</v>
      </c>
      <c r="D42" s="334">
        <v>463</v>
      </c>
      <c r="E42" s="166">
        <v>497</v>
      </c>
      <c r="F42" s="81">
        <v>714</v>
      </c>
      <c r="G42" s="81">
        <v>636</v>
      </c>
      <c r="H42" s="81">
        <v>539</v>
      </c>
      <c r="I42" s="81">
        <v>657</v>
      </c>
      <c r="J42" s="81">
        <v>577</v>
      </c>
      <c r="K42" s="81">
        <v>640</v>
      </c>
      <c r="L42" s="81">
        <v>420</v>
      </c>
      <c r="M42" s="102">
        <v>394</v>
      </c>
      <c r="N42" s="121">
        <v>571</v>
      </c>
      <c r="O42" s="141">
        <v>479</v>
      </c>
      <c r="P42" s="150">
        <f>SUM(D42:O42)</f>
        <v>6587</v>
      </c>
    </row>
    <row r="43" spans="1:16" x14ac:dyDescent="0.25">
      <c r="A43" s="386"/>
      <c r="B43" s="389"/>
      <c r="C43" s="91" t="s">
        <v>12</v>
      </c>
      <c r="D43" s="331">
        <v>223</v>
      </c>
      <c r="E43" s="87">
        <v>276</v>
      </c>
      <c r="F43" s="16">
        <v>408</v>
      </c>
      <c r="G43" s="16">
        <v>289</v>
      </c>
      <c r="H43" s="16">
        <v>282</v>
      </c>
      <c r="I43" s="16">
        <v>385</v>
      </c>
      <c r="J43" s="16">
        <v>298</v>
      </c>
      <c r="K43" s="16">
        <v>321</v>
      </c>
      <c r="L43" s="16">
        <v>225</v>
      </c>
      <c r="M43" s="17">
        <v>193</v>
      </c>
      <c r="N43" s="16">
        <v>226</v>
      </c>
      <c r="O43" s="136">
        <v>129</v>
      </c>
      <c r="P43" s="151">
        <f>SUM(D43:O43)</f>
        <v>3255</v>
      </c>
    </row>
    <row r="44" spans="1:16" ht="18" thickBot="1" x14ac:dyDescent="0.3">
      <c r="A44" s="386"/>
      <c r="B44" s="390"/>
      <c r="C44" s="98" t="s">
        <v>29</v>
      </c>
      <c r="D44" s="155">
        <f t="shared" ref="D44:N44" si="15">D43/D42</f>
        <v>0.4816414686825054</v>
      </c>
      <c r="E44" s="20">
        <f t="shared" si="15"/>
        <v>0.55533199195171024</v>
      </c>
      <c r="F44" s="21">
        <f t="shared" si="15"/>
        <v>0.5714285714285714</v>
      </c>
      <c r="G44" s="21">
        <f t="shared" si="15"/>
        <v>0.45440251572327045</v>
      </c>
      <c r="H44" s="21">
        <f t="shared" si="15"/>
        <v>0.52319109461966606</v>
      </c>
      <c r="I44" s="21">
        <f t="shared" si="15"/>
        <v>0.58599695585996958</v>
      </c>
      <c r="J44" s="21">
        <f t="shared" si="15"/>
        <v>0.5164644714038128</v>
      </c>
      <c r="K44" s="21">
        <f t="shared" si="15"/>
        <v>0.50156250000000002</v>
      </c>
      <c r="L44" s="21">
        <f t="shared" si="15"/>
        <v>0.5357142857142857</v>
      </c>
      <c r="M44" s="22">
        <f t="shared" si="15"/>
        <v>0.48984771573604063</v>
      </c>
      <c r="N44" s="21">
        <f t="shared" si="15"/>
        <v>0.39579684763572681</v>
      </c>
      <c r="O44" s="142">
        <v>0.26931106471816285</v>
      </c>
      <c r="P44" s="155">
        <f>P43/P42</f>
        <v>0.49415515409139216</v>
      </c>
    </row>
    <row r="45" spans="1:16" x14ac:dyDescent="0.25">
      <c r="A45" s="386"/>
      <c r="B45" s="393" t="s">
        <v>32</v>
      </c>
      <c r="C45" s="92" t="s">
        <v>11</v>
      </c>
      <c r="D45" s="335">
        <v>899</v>
      </c>
      <c r="E45" s="163">
        <v>845</v>
      </c>
      <c r="F45" s="82">
        <v>1090</v>
      </c>
      <c r="G45" s="82">
        <v>1201</v>
      </c>
      <c r="H45" s="82">
        <v>1448</v>
      </c>
      <c r="I45" s="82">
        <v>1614</v>
      </c>
      <c r="J45" s="82">
        <v>1477</v>
      </c>
      <c r="K45" s="82">
        <v>1459</v>
      </c>
      <c r="L45" s="82">
        <v>1384</v>
      </c>
      <c r="M45" s="164">
        <v>1497</v>
      </c>
      <c r="N45" s="165">
        <v>1984</v>
      </c>
      <c r="O45" s="135">
        <v>1893</v>
      </c>
      <c r="P45" s="156">
        <f>SUM(D45:O45)</f>
        <v>16791</v>
      </c>
    </row>
    <row r="46" spans="1:16" x14ac:dyDescent="0.25">
      <c r="A46" s="386"/>
      <c r="B46" s="394"/>
      <c r="C46" s="91" t="s">
        <v>12</v>
      </c>
      <c r="D46" s="331">
        <v>657</v>
      </c>
      <c r="E46" s="87">
        <v>608</v>
      </c>
      <c r="F46" s="16">
        <v>745</v>
      </c>
      <c r="G46" s="16">
        <v>751</v>
      </c>
      <c r="H46" s="16">
        <v>904</v>
      </c>
      <c r="I46" s="16">
        <v>933</v>
      </c>
      <c r="J46" s="16">
        <v>867</v>
      </c>
      <c r="K46" s="16">
        <v>947</v>
      </c>
      <c r="L46" s="16">
        <v>912</v>
      </c>
      <c r="M46" s="17">
        <v>931</v>
      </c>
      <c r="N46" s="16">
        <v>1192</v>
      </c>
      <c r="O46" s="136">
        <v>1098</v>
      </c>
      <c r="P46" s="151">
        <f>SUM(D46:O46)</f>
        <v>10545</v>
      </c>
    </row>
    <row r="47" spans="1:16" ht="18" thickBot="1" x14ac:dyDescent="0.3">
      <c r="A47" s="386"/>
      <c r="B47" s="392"/>
      <c r="C47" s="89" t="s">
        <v>29</v>
      </c>
      <c r="D47" s="153">
        <f t="shared" ref="D47:N47" si="16">D46/D45</f>
        <v>0.73081201334816459</v>
      </c>
      <c r="E47" s="80">
        <f t="shared" si="16"/>
        <v>0.7195266272189349</v>
      </c>
      <c r="F47" s="78">
        <f t="shared" si="16"/>
        <v>0.6834862385321101</v>
      </c>
      <c r="G47" s="78">
        <f t="shared" si="16"/>
        <v>0.62531223980016648</v>
      </c>
      <c r="H47" s="78">
        <f t="shared" si="16"/>
        <v>0.62430939226519333</v>
      </c>
      <c r="I47" s="78">
        <f t="shared" si="16"/>
        <v>0.57806691449814129</v>
      </c>
      <c r="J47" s="78">
        <f t="shared" si="16"/>
        <v>0.58700067704807046</v>
      </c>
      <c r="K47" s="78">
        <f t="shared" si="16"/>
        <v>0.64907470870459216</v>
      </c>
      <c r="L47" s="78">
        <f t="shared" si="16"/>
        <v>0.65895953757225434</v>
      </c>
      <c r="M47" s="79">
        <f t="shared" si="16"/>
        <v>0.62191048764195056</v>
      </c>
      <c r="N47" s="78">
        <f t="shared" si="16"/>
        <v>0.60080645161290325</v>
      </c>
      <c r="O47" s="137">
        <f>O46/O45</f>
        <v>0.5800316957210776</v>
      </c>
      <c r="P47" s="153">
        <f t="shared" ref="P47" si="17">P46/P45</f>
        <v>0.62801500804002142</v>
      </c>
    </row>
    <row r="48" spans="1:16" x14ac:dyDescent="0.25">
      <c r="A48" s="386"/>
      <c r="B48" s="395" t="s">
        <v>33</v>
      </c>
      <c r="C48" s="90" t="s">
        <v>11</v>
      </c>
      <c r="D48" s="162">
        <v>759</v>
      </c>
      <c r="E48" s="158">
        <v>665</v>
      </c>
      <c r="F48" s="159">
        <v>897</v>
      </c>
      <c r="G48" s="159">
        <v>870</v>
      </c>
      <c r="H48" s="159">
        <v>817</v>
      </c>
      <c r="I48" s="159">
        <v>764</v>
      </c>
      <c r="J48" s="159">
        <v>794</v>
      </c>
      <c r="K48" s="159">
        <v>916</v>
      </c>
      <c r="L48" s="159">
        <v>798</v>
      </c>
      <c r="M48" s="160">
        <v>767</v>
      </c>
      <c r="N48" s="159">
        <v>875</v>
      </c>
      <c r="O48" s="161">
        <v>879</v>
      </c>
      <c r="P48" s="162">
        <v>9801</v>
      </c>
    </row>
    <row r="49" spans="1:16" x14ac:dyDescent="0.25">
      <c r="A49" s="386"/>
      <c r="B49" s="394"/>
      <c r="C49" s="91" t="s">
        <v>12</v>
      </c>
      <c r="D49" s="154">
        <v>474</v>
      </c>
      <c r="E49" s="88">
        <v>449</v>
      </c>
      <c r="F49" s="83">
        <v>573</v>
      </c>
      <c r="G49" s="83">
        <v>477</v>
      </c>
      <c r="H49" s="83">
        <v>482</v>
      </c>
      <c r="I49" s="83">
        <v>470</v>
      </c>
      <c r="J49" s="83">
        <v>479</v>
      </c>
      <c r="K49" s="83">
        <v>516</v>
      </c>
      <c r="L49" s="83">
        <v>502</v>
      </c>
      <c r="M49" s="116">
        <v>522</v>
      </c>
      <c r="N49" s="83">
        <v>530</v>
      </c>
      <c r="O49" s="138">
        <v>548</v>
      </c>
      <c r="P49" s="154">
        <v>6022</v>
      </c>
    </row>
    <row r="50" spans="1:16" ht="18" thickBot="1" x14ac:dyDescent="0.3">
      <c r="A50" s="386"/>
      <c r="B50" s="390"/>
      <c r="C50" s="98" t="s">
        <v>29</v>
      </c>
      <c r="D50" s="155">
        <f>D49/D48</f>
        <v>0.62450592885375489</v>
      </c>
      <c r="E50" s="20">
        <f t="shared" ref="E50:P50" si="18">E49/E48</f>
        <v>0.675187969924812</v>
      </c>
      <c r="F50" s="21">
        <f t="shared" si="18"/>
        <v>0.6387959866220736</v>
      </c>
      <c r="G50" s="21">
        <f t="shared" si="18"/>
        <v>0.5482758620689655</v>
      </c>
      <c r="H50" s="21">
        <f t="shared" si="18"/>
        <v>0.58996328029375766</v>
      </c>
      <c r="I50" s="21">
        <f t="shared" si="18"/>
        <v>0.61518324607329844</v>
      </c>
      <c r="J50" s="21">
        <f t="shared" si="18"/>
        <v>0.60327455919395467</v>
      </c>
      <c r="K50" s="21">
        <f t="shared" si="18"/>
        <v>0.5633187772925764</v>
      </c>
      <c r="L50" s="21">
        <f t="shared" si="18"/>
        <v>0.62907268170426067</v>
      </c>
      <c r="M50" s="22">
        <f t="shared" si="18"/>
        <v>0.6805736636245111</v>
      </c>
      <c r="N50" s="21">
        <f t="shared" si="18"/>
        <v>0.60571428571428576</v>
      </c>
      <c r="O50" s="139">
        <f t="shared" si="18"/>
        <v>0.62343572241183165</v>
      </c>
      <c r="P50" s="155">
        <f t="shared" si="18"/>
        <v>0.61442709927558414</v>
      </c>
    </row>
    <row r="51" spans="1:16" x14ac:dyDescent="0.25">
      <c r="A51" s="386"/>
      <c r="B51" s="395" t="s">
        <v>35</v>
      </c>
      <c r="C51" s="90" t="s">
        <v>11</v>
      </c>
      <c r="D51" s="199">
        <v>1022</v>
      </c>
      <c r="E51" s="182">
        <v>910</v>
      </c>
      <c r="F51" s="182">
        <v>1213</v>
      </c>
      <c r="G51" s="182">
        <v>1031</v>
      </c>
      <c r="H51" s="182">
        <v>852</v>
      </c>
      <c r="I51" s="182">
        <v>981</v>
      </c>
      <c r="J51" s="182">
        <v>1216</v>
      </c>
      <c r="K51" s="182">
        <v>1196</v>
      </c>
      <c r="L51" s="182">
        <v>1198</v>
      </c>
      <c r="M51" s="183">
        <v>1156</v>
      </c>
      <c r="N51" s="184">
        <v>918</v>
      </c>
      <c r="O51" s="185">
        <v>541</v>
      </c>
      <c r="P51" s="199">
        <v>12234</v>
      </c>
    </row>
    <row r="52" spans="1:16" x14ac:dyDescent="0.25">
      <c r="A52" s="386"/>
      <c r="B52" s="394"/>
      <c r="C52" s="91" t="s">
        <v>12</v>
      </c>
      <c r="D52" s="199">
        <v>588</v>
      </c>
      <c r="E52" s="182">
        <v>525</v>
      </c>
      <c r="F52" s="182">
        <v>710</v>
      </c>
      <c r="G52" s="182">
        <v>636</v>
      </c>
      <c r="H52" s="182">
        <v>479</v>
      </c>
      <c r="I52" s="182">
        <v>605</v>
      </c>
      <c r="J52" s="182">
        <v>708</v>
      </c>
      <c r="K52" s="182">
        <v>620</v>
      </c>
      <c r="L52" s="182">
        <v>701</v>
      </c>
      <c r="M52" s="183">
        <v>609</v>
      </c>
      <c r="N52" s="184">
        <v>422</v>
      </c>
      <c r="O52" s="185">
        <v>305</v>
      </c>
      <c r="P52" s="199">
        <v>6908</v>
      </c>
    </row>
    <row r="53" spans="1:16" ht="18" thickBot="1" x14ac:dyDescent="0.3">
      <c r="A53" s="386"/>
      <c r="B53" s="390"/>
      <c r="C53" s="98" t="s">
        <v>29</v>
      </c>
      <c r="D53" s="198">
        <f t="shared" ref="D53:P53" si="19">D52/D51</f>
        <v>0.57534246575342463</v>
      </c>
      <c r="E53" s="181">
        <f t="shared" si="19"/>
        <v>0.57692307692307687</v>
      </c>
      <c r="F53" s="181">
        <f t="shared" si="19"/>
        <v>0.5853256389117889</v>
      </c>
      <c r="G53" s="181">
        <f t="shared" si="19"/>
        <v>0.61687681862269639</v>
      </c>
      <c r="H53" s="181">
        <f t="shared" si="19"/>
        <v>0.56220657276995301</v>
      </c>
      <c r="I53" s="181">
        <f t="shared" si="19"/>
        <v>0.61671763506625887</v>
      </c>
      <c r="J53" s="181">
        <f t="shared" si="19"/>
        <v>0.58223684210526316</v>
      </c>
      <c r="K53" s="181">
        <f t="shared" si="19"/>
        <v>0.51839464882943143</v>
      </c>
      <c r="L53" s="181">
        <f t="shared" si="19"/>
        <v>0.58514190317195325</v>
      </c>
      <c r="M53" s="181">
        <f t="shared" si="19"/>
        <v>0.52681660899653981</v>
      </c>
      <c r="N53" s="181">
        <f t="shared" si="19"/>
        <v>0.45969498910675383</v>
      </c>
      <c r="O53" s="193">
        <f t="shared" si="19"/>
        <v>0.56377079482439929</v>
      </c>
      <c r="P53" s="198">
        <f t="shared" si="19"/>
        <v>0.56465587706392018</v>
      </c>
    </row>
    <row r="54" spans="1:16" x14ac:dyDescent="0.25">
      <c r="A54" s="386"/>
      <c r="B54" s="385" t="s">
        <v>21</v>
      </c>
      <c r="C54" s="113" t="s">
        <v>11</v>
      </c>
      <c r="D54" s="177">
        <f>D30+D33+D36+D39+D42+D45+D48+D51</f>
        <v>26702</v>
      </c>
      <c r="E54" s="115">
        <f t="shared" ref="E54:P54" si="20">E30+E33+E36+E39+E42+E45+E48+E51</f>
        <v>25953</v>
      </c>
      <c r="F54" s="115">
        <f t="shared" si="20"/>
        <v>33488</v>
      </c>
      <c r="G54" s="115">
        <f t="shared" si="20"/>
        <v>33256</v>
      </c>
      <c r="H54" s="115">
        <f t="shared" si="20"/>
        <v>30134</v>
      </c>
      <c r="I54" s="115">
        <f t="shared" si="20"/>
        <v>31563</v>
      </c>
      <c r="J54" s="115">
        <f t="shared" si="20"/>
        <v>33369</v>
      </c>
      <c r="K54" s="115">
        <f t="shared" si="20"/>
        <v>30573</v>
      </c>
      <c r="L54" s="115">
        <f t="shared" si="20"/>
        <v>29416</v>
      </c>
      <c r="M54" s="115">
        <f t="shared" si="20"/>
        <v>28137</v>
      </c>
      <c r="N54" s="115">
        <f t="shared" si="20"/>
        <v>35055</v>
      </c>
      <c r="O54" s="176">
        <f t="shared" si="20"/>
        <v>33684</v>
      </c>
      <c r="P54" s="177">
        <f t="shared" si="20"/>
        <v>371330</v>
      </c>
    </row>
    <row r="55" spans="1:16" x14ac:dyDescent="0.25">
      <c r="A55" s="386"/>
      <c r="B55" s="386"/>
      <c r="C55" s="114" t="s">
        <v>12</v>
      </c>
      <c r="D55" s="69">
        <f>D31+D34+D37+D40+D43+D46+D49+D52</f>
        <v>17852</v>
      </c>
      <c r="E55" s="13">
        <f t="shared" ref="E55:P55" si="21">E31+E34+E37+E40+E43+E46+E49+E52</f>
        <v>17551</v>
      </c>
      <c r="F55" s="13">
        <f t="shared" si="21"/>
        <v>21481</v>
      </c>
      <c r="G55" s="13">
        <f t="shared" si="21"/>
        <v>19243</v>
      </c>
      <c r="H55" s="13">
        <f t="shared" si="21"/>
        <v>18493</v>
      </c>
      <c r="I55" s="13">
        <f t="shared" si="21"/>
        <v>19129</v>
      </c>
      <c r="J55" s="13">
        <f t="shared" si="21"/>
        <v>18728</v>
      </c>
      <c r="K55" s="13">
        <f t="shared" si="21"/>
        <v>18407</v>
      </c>
      <c r="L55" s="13">
        <f t="shared" si="21"/>
        <v>18819</v>
      </c>
      <c r="M55" s="13">
        <f t="shared" si="21"/>
        <v>17567</v>
      </c>
      <c r="N55" s="13">
        <f t="shared" si="21"/>
        <v>18325</v>
      </c>
      <c r="O55" s="140">
        <f t="shared" si="21"/>
        <v>17515</v>
      </c>
      <c r="P55" s="69">
        <f t="shared" si="21"/>
        <v>223110</v>
      </c>
    </row>
    <row r="56" spans="1:16" ht="18" thickBot="1" x14ac:dyDescent="0.3">
      <c r="A56" s="387"/>
      <c r="B56" s="387"/>
      <c r="C56" s="8"/>
      <c r="D56" s="336">
        <f>D55/D54</f>
        <v>0.66856415249794021</v>
      </c>
      <c r="E56" s="200">
        <f t="shared" ref="E56:P56" si="22">E55/E54</f>
        <v>0.676260933225446</v>
      </c>
      <c r="F56" s="200">
        <f t="shared" si="22"/>
        <v>0.64145365504061158</v>
      </c>
      <c r="G56" s="200">
        <f t="shared" si="22"/>
        <v>0.57863242723117636</v>
      </c>
      <c r="H56" s="200">
        <f t="shared" si="22"/>
        <v>0.61369217495188155</v>
      </c>
      <c r="I56" s="200">
        <f t="shared" si="22"/>
        <v>0.60605772581820483</v>
      </c>
      <c r="J56" s="200">
        <f t="shared" si="22"/>
        <v>0.56123947376307348</v>
      </c>
      <c r="K56" s="200">
        <f t="shared" si="22"/>
        <v>0.6020671834625323</v>
      </c>
      <c r="L56" s="200">
        <f t="shared" si="22"/>
        <v>0.6397538754419364</v>
      </c>
      <c r="M56" s="200">
        <f t="shared" si="22"/>
        <v>0.62433806020542348</v>
      </c>
      <c r="N56" s="200">
        <f t="shared" si="22"/>
        <v>0.5227499643417487</v>
      </c>
      <c r="O56" s="216">
        <f t="shared" si="22"/>
        <v>0.51997981237382729</v>
      </c>
      <c r="P56" s="178">
        <f t="shared" si="22"/>
        <v>0.60084022298225304</v>
      </c>
    </row>
    <row r="57" spans="1:16" ht="23.4" customHeight="1" thickBot="1" x14ac:dyDescent="0.45">
      <c r="A57" s="5" t="s">
        <v>13</v>
      </c>
      <c r="B57" s="202" t="s">
        <v>17</v>
      </c>
      <c r="C57" s="203" t="s">
        <v>18</v>
      </c>
      <c r="D57" s="6" t="s">
        <v>14</v>
      </c>
      <c r="E57" s="2" t="s">
        <v>0</v>
      </c>
      <c r="F57" s="179" t="s">
        <v>1</v>
      </c>
      <c r="G57" s="179" t="s">
        <v>2</v>
      </c>
      <c r="H57" s="4" t="s">
        <v>3</v>
      </c>
      <c r="I57" s="5" t="s">
        <v>4</v>
      </c>
      <c r="J57" s="6" t="s">
        <v>5</v>
      </c>
      <c r="K57" s="256" t="s">
        <v>6</v>
      </c>
      <c r="L57" s="256" t="s">
        <v>7</v>
      </c>
      <c r="M57" s="122" t="s">
        <v>8</v>
      </c>
      <c r="N57" s="5" t="s">
        <v>9</v>
      </c>
      <c r="O57" s="6" t="s">
        <v>10</v>
      </c>
      <c r="P57" s="204" t="s">
        <v>19</v>
      </c>
    </row>
    <row r="58" spans="1:16" x14ac:dyDescent="0.25">
      <c r="A58" s="406" t="s">
        <v>31</v>
      </c>
      <c r="B58" s="388" t="s">
        <v>28</v>
      </c>
      <c r="C58" s="90" t="s">
        <v>11</v>
      </c>
      <c r="D58" s="337">
        <v>11382</v>
      </c>
      <c r="E58" s="304">
        <v>11000</v>
      </c>
      <c r="F58" s="72">
        <v>12113</v>
      </c>
      <c r="G58" s="206">
        <v>10142</v>
      </c>
      <c r="H58" s="220">
        <v>10863</v>
      </c>
      <c r="I58" s="229">
        <v>12653</v>
      </c>
      <c r="J58" s="243">
        <v>12528</v>
      </c>
      <c r="K58" s="250">
        <v>10392</v>
      </c>
      <c r="L58" s="250">
        <v>10279</v>
      </c>
      <c r="M58" s="264">
        <v>11458</v>
      </c>
      <c r="N58" s="229">
        <v>12716</v>
      </c>
      <c r="O58" s="282">
        <v>11202</v>
      </c>
      <c r="P58" s="143">
        <f>SUM(D58:O58)</f>
        <v>136728</v>
      </c>
    </row>
    <row r="59" spans="1:16" x14ac:dyDescent="0.25">
      <c r="A59" s="407"/>
      <c r="B59" s="389"/>
      <c r="C59" s="99" t="s">
        <v>12</v>
      </c>
      <c r="D59" s="338">
        <v>6169</v>
      </c>
      <c r="E59" s="305">
        <v>7233</v>
      </c>
      <c r="F59" s="73">
        <v>8475</v>
      </c>
      <c r="G59" s="201">
        <v>6868</v>
      </c>
      <c r="H59" s="221">
        <v>7106</v>
      </c>
      <c r="I59" s="230">
        <v>7991</v>
      </c>
      <c r="J59" s="244">
        <v>7175</v>
      </c>
      <c r="K59" s="251">
        <v>6765</v>
      </c>
      <c r="L59" s="251">
        <v>6716</v>
      </c>
      <c r="M59" s="265">
        <v>7086</v>
      </c>
      <c r="N59" s="230">
        <v>7073</v>
      </c>
      <c r="O59" s="284">
        <v>6002</v>
      </c>
      <c r="P59" s="144">
        <f>SUM(D59:O59)</f>
        <v>84659</v>
      </c>
    </row>
    <row r="60" spans="1:16" ht="18" thickBot="1" x14ac:dyDescent="0.3">
      <c r="A60" s="407"/>
      <c r="B60" s="390"/>
      <c r="C60" s="9" t="s">
        <v>29</v>
      </c>
      <c r="D60" s="339">
        <v>0.54199613424705673</v>
      </c>
      <c r="E60" s="306">
        <v>0.66</v>
      </c>
      <c r="F60" s="100">
        <v>0.69966152068026088</v>
      </c>
      <c r="G60" s="208">
        <v>0.67718398737921515</v>
      </c>
      <c r="H60" s="224">
        <v>0.65414710485133021</v>
      </c>
      <c r="I60" s="233">
        <v>0.63154983007982302</v>
      </c>
      <c r="J60" s="245">
        <v>0.57271711366538958</v>
      </c>
      <c r="K60" s="252">
        <v>0.65098152424942268</v>
      </c>
      <c r="L60" s="252">
        <v>0.65337095048156435</v>
      </c>
      <c r="M60" s="266">
        <v>0.61843253621923544</v>
      </c>
      <c r="N60" s="231">
        <v>0.55622837370242217</v>
      </c>
      <c r="O60" s="283">
        <v>0.53579717907516511</v>
      </c>
      <c r="P60" s="145">
        <f>P59/P58</f>
        <v>0.61917822245626353</v>
      </c>
    </row>
    <row r="61" spans="1:16" x14ac:dyDescent="0.25">
      <c r="A61" s="407"/>
      <c r="B61" s="391" t="s">
        <v>24</v>
      </c>
      <c r="C61" s="92" t="s">
        <v>11</v>
      </c>
      <c r="D61" s="340">
        <v>6814</v>
      </c>
      <c r="E61" s="307">
        <v>5679</v>
      </c>
      <c r="F61" s="105">
        <v>5472</v>
      </c>
      <c r="G61" s="206">
        <v>5229</v>
      </c>
      <c r="H61" s="220">
        <v>4813</v>
      </c>
      <c r="I61" s="229">
        <v>4031</v>
      </c>
      <c r="J61" s="246">
        <v>5428</v>
      </c>
      <c r="K61" s="253">
        <v>3602</v>
      </c>
      <c r="L61" s="253">
        <v>3750</v>
      </c>
      <c r="M61" s="267">
        <v>3340</v>
      </c>
      <c r="N61" s="229">
        <v>3466</v>
      </c>
      <c r="O61" s="281">
        <v>4151</v>
      </c>
      <c r="P61" s="143">
        <f>SUM(D61:O61)</f>
        <v>55775</v>
      </c>
    </row>
    <row r="62" spans="1:16" x14ac:dyDescent="0.25">
      <c r="A62" s="407"/>
      <c r="B62" s="389"/>
      <c r="C62" s="99" t="s">
        <v>12</v>
      </c>
      <c r="D62" s="341">
        <v>4603</v>
      </c>
      <c r="E62" s="308">
        <v>3965</v>
      </c>
      <c r="F62" s="74">
        <v>4281</v>
      </c>
      <c r="G62" s="201">
        <v>3869</v>
      </c>
      <c r="H62" s="221">
        <v>3215</v>
      </c>
      <c r="I62" s="230">
        <v>2749</v>
      </c>
      <c r="J62" s="244">
        <v>3549</v>
      </c>
      <c r="K62" s="254">
        <v>2671</v>
      </c>
      <c r="L62" s="254">
        <v>2649</v>
      </c>
      <c r="M62" s="268">
        <v>2322</v>
      </c>
      <c r="N62" s="230">
        <v>2205</v>
      </c>
      <c r="O62" s="284">
        <v>2967</v>
      </c>
      <c r="P62" s="144">
        <f>SUM(D62:O62)</f>
        <v>39045</v>
      </c>
    </row>
    <row r="63" spans="1:16" ht="18" thickBot="1" x14ac:dyDescent="0.3">
      <c r="A63" s="407"/>
      <c r="B63" s="392"/>
      <c r="C63" s="77" t="s">
        <v>29</v>
      </c>
      <c r="D63" s="342">
        <v>0.67552098620487233</v>
      </c>
      <c r="E63" s="309">
        <v>0.7</v>
      </c>
      <c r="F63" s="76">
        <v>0.78234649122807021</v>
      </c>
      <c r="G63" s="207">
        <v>0.73991202906865561</v>
      </c>
      <c r="H63" s="222">
        <v>0.66798254726781636</v>
      </c>
      <c r="I63" s="231">
        <v>0.6819647730091789</v>
      </c>
      <c r="J63" s="247">
        <v>0.65383198231392781</v>
      </c>
      <c r="K63" s="252">
        <v>0.74153248195446975</v>
      </c>
      <c r="L63" s="252">
        <v>0.70640000000000003</v>
      </c>
      <c r="M63" s="231">
        <v>0.6952095808383234</v>
      </c>
      <c r="N63" s="231">
        <v>0.63618003462204276</v>
      </c>
      <c r="O63" s="285">
        <v>0.71476752589737413</v>
      </c>
      <c r="P63" s="286">
        <f>P62/P61</f>
        <v>0.70004482294935011</v>
      </c>
    </row>
    <row r="64" spans="1:16" x14ac:dyDescent="0.25">
      <c r="A64" s="407"/>
      <c r="B64" s="388" t="s">
        <v>25</v>
      </c>
      <c r="C64" s="90" t="s">
        <v>11</v>
      </c>
      <c r="D64" s="343">
        <v>4512</v>
      </c>
      <c r="E64" s="310">
        <v>4444</v>
      </c>
      <c r="F64" s="111">
        <v>5651</v>
      </c>
      <c r="G64" s="205">
        <v>5085</v>
      </c>
      <c r="H64" s="223">
        <v>4852</v>
      </c>
      <c r="I64" s="232">
        <v>6311</v>
      </c>
      <c r="J64" s="243">
        <v>5423</v>
      </c>
      <c r="K64" s="250">
        <v>5722</v>
      </c>
      <c r="L64" s="250">
        <v>3606</v>
      </c>
      <c r="M64" s="264">
        <v>5567</v>
      </c>
      <c r="N64" s="229">
        <v>7429</v>
      </c>
      <c r="O64" s="282">
        <v>5192</v>
      </c>
      <c r="P64" s="146">
        <f>SUM(D64:O64)</f>
        <v>63794</v>
      </c>
    </row>
    <row r="65" spans="1:16" x14ac:dyDescent="0.25">
      <c r="A65" s="407"/>
      <c r="B65" s="389"/>
      <c r="C65" s="91" t="s">
        <v>12</v>
      </c>
      <c r="D65" s="341">
        <v>2482</v>
      </c>
      <c r="E65" s="308">
        <v>2944</v>
      </c>
      <c r="F65" s="74">
        <v>3805</v>
      </c>
      <c r="G65" s="201">
        <v>3216</v>
      </c>
      <c r="H65" s="221">
        <v>3119</v>
      </c>
      <c r="I65" s="230">
        <v>3930</v>
      </c>
      <c r="J65" s="244">
        <v>2970</v>
      </c>
      <c r="K65" s="251">
        <v>3544</v>
      </c>
      <c r="L65" s="251">
        <v>2334</v>
      </c>
      <c r="M65" s="265">
        <v>3412</v>
      </c>
      <c r="N65" s="230">
        <v>4117</v>
      </c>
      <c r="O65" s="284">
        <v>2757</v>
      </c>
      <c r="P65" s="276">
        <f>SUM(D65:O65)</f>
        <v>38630</v>
      </c>
    </row>
    <row r="66" spans="1:16" ht="18" thickBot="1" x14ac:dyDescent="0.3">
      <c r="A66" s="407"/>
      <c r="B66" s="390"/>
      <c r="C66" s="98" t="s">
        <v>30</v>
      </c>
      <c r="D66" s="344">
        <v>0.55008865248226946</v>
      </c>
      <c r="E66" s="311">
        <v>0.66</v>
      </c>
      <c r="F66" s="294">
        <v>0.67333215360113252</v>
      </c>
      <c r="G66" s="208">
        <v>0.63244837758112094</v>
      </c>
      <c r="H66" s="224">
        <v>0.64282769991755973</v>
      </c>
      <c r="I66" s="233">
        <v>0.62272223102519408</v>
      </c>
      <c r="J66" s="245">
        <v>0.54766734279918861</v>
      </c>
      <c r="K66" s="252">
        <v>0.6193638587906326</v>
      </c>
      <c r="L66" s="252">
        <v>0.64725457570715472</v>
      </c>
      <c r="M66" s="266">
        <v>0.6128974312915394</v>
      </c>
      <c r="N66" s="231">
        <v>0.55417956656346745</v>
      </c>
      <c r="O66" s="287">
        <v>0.53100924499229585</v>
      </c>
      <c r="P66" s="288">
        <f>P65/P64</f>
        <v>0.6055428410195316</v>
      </c>
    </row>
    <row r="67" spans="1:16" x14ac:dyDescent="0.25">
      <c r="A67" s="407"/>
      <c r="B67" s="391" t="s">
        <v>27</v>
      </c>
      <c r="C67" s="92" t="s">
        <v>11</v>
      </c>
      <c r="D67" s="345">
        <v>5359</v>
      </c>
      <c r="E67" s="312">
        <v>5328</v>
      </c>
      <c r="F67" s="236">
        <v>6524</v>
      </c>
      <c r="G67" s="206">
        <v>5779</v>
      </c>
      <c r="H67" s="237">
        <v>5269</v>
      </c>
      <c r="I67" s="229">
        <v>5525</v>
      </c>
      <c r="J67" s="246">
        <v>5646</v>
      </c>
      <c r="K67" s="250">
        <v>5747</v>
      </c>
      <c r="L67" s="250">
        <v>4486</v>
      </c>
      <c r="M67" s="229">
        <v>5428</v>
      </c>
      <c r="N67" s="229">
        <v>6833</v>
      </c>
      <c r="O67" s="281">
        <v>5732</v>
      </c>
      <c r="P67" s="143">
        <f>SUM(D67:O67)</f>
        <v>67656</v>
      </c>
    </row>
    <row r="68" spans="1:16" x14ac:dyDescent="0.25">
      <c r="A68" s="407"/>
      <c r="B68" s="389"/>
      <c r="C68" s="91" t="s">
        <v>12</v>
      </c>
      <c r="D68" s="346">
        <v>3440</v>
      </c>
      <c r="E68" s="313">
        <v>3985</v>
      </c>
      <c r="F68" s="75">
        <v>5203</v>
      </c>
      <c r="G68" s="201">
        <v>4538</v>
      </c>
      <c r="H68" s="225">
        <v>4369</v>
      </c>
      <c r="I68" s="230">
        <v>4598</v>
      </c>
      <c r="J68" s="244">
        <v>4337</v>
      </c>
      <c r="K68" s="251">
        <v>4617</v>
      </c>
      <c r="L68" s="251">
        <v>3689</v>
      </c>
      <c r="M68" s="230">
        <v>4053</v>
      </c>
      <c r="N68" s="230">
        <v>5125</v>
      </c>
      <c r="O68" s="284">
        <v>4073</v>
      </c>
      <c r="P68" s="144">
        <f>SUM(D68:O68)</f>
        <v>52027</v>
      </c>
    </row>
    <row r="69" spans="1:16" ht="18" thickBot="1" x14ac:dyDescent="0.3">
      <c r="A69" s="407"/>
      <c r="B69" s="392"/>
      <c r="C69" s="77" t="s">
        <v>29</v>
      </c>
      <c r="D69" s="347">
        <v>0.64191080425452507</v>
      </c>
      <c r="E69" s="314">
        <v>0.75</v>
      </c>
      <c r="F69" s="297">
        <v>0.7975168608215818</v>
      </c>
      <c r="G69" s="207">
        <v>0.78525696487281538</v>
      </c>
      <c r="H69" s="298">
        <v>0.82918959954450555</v>
      </c>
      <c r="I69" s="231">
        <v>0.83221719457013577</v>
      </c>
      <c r="J69" s="247">
        <v>0.76815444562522139</v>
      </c>
      <c r="K69" s="252">
        <v>0.80337567426483381</v>
      </c>
      <c r="L69" s="252">
        <v>0.82233615693267947</v>
      </c>
      <c r="M69" s="231">
        <v>0.74668386145910093</v>
      </c>
      <c r="N69" s="231">
        <v>0.75003658715059274</v>
      </c>
      <c r="O69" s="285">
        <v>0.71057222609909276</v>
      </c>
      <c r="P69" s="286">
        <f>P68/P67</f>
        <v>0.7689931417760435</v>
      </c>
    </row>
    <row r="70" spans="1:16" x14ac:dyDescent="0.25">
      <c r="A70" s="407"/>
      <c r="B70" s="388" t="s">
        <v>20</v>
      </c>
      <c r="C70" s="90" t="s">
        <v>11</v>
      </c>
      <c r="D70" s="348">
        <v>318</v>
      </c>
      <c r="E70" s="315">
        <v>340</v>
      </c>
      <c r="F70" s="210">
        <v>396</v>
      </c>
      <c r="G70" s="205">
        <v>308</v>
      </c>
      <c r="H70" s="235">
        <v>383</v>
      </c>
      <c r="I70" s="232">
        <v>397</v>
      </c>
      <c r="J70" s="243">
        <v>436</v>
      </c>
      <c r="K70" s="250">
        <v>397</v>
      </c>
      <c r="L70" s="250">
        <v>318</v>
      </c>
      <c r="M70" s="264">
        <v>266</v>
      </c>
      <c r="N70" s="229">
        <v>387</v>
      </c>
      <c r="O70" s="282">
        <v>389</v>
      </c>
      <c r="P70" s="146">
        <f>SUM(D70:O70)</f>
        <v>4335</v>
      </c>
    </row>
    <row r="71" spans="1:16" x14ac:dyDescent="0.25">
      <c r="A71" s="407"/>
      <c r="B71" s="389"/>
      <c r="C71" s="91" t="s">
        <v>12</v>
      </c>
      <c r="D71" s="341">
        <v>120</v>
      </c>
      <c r="E71" s="308">
        <v>162</v>
      </c>
      <c r="F71" s="74">
        <v>207</v>
      </c>
      <c r="G71" s="201">
        <v>184</v>
      </c>
      <c r="H71" s="226">
        <v>216</v>
      </c>
      <c r="I71" s="230">
        <v>192</v>
      </c>
      <c r="J71" s="244">
        <v>189</v>
      </c>
      <c r="K71" s="251">
        <v>201</v>
      </c>
      <c r="L71" s="251">
        <v>162</v>
      </c>
      <c r="M71" s="265">
        <v>94</v>
      </c>
      <c r="N71" s="230">
        <v>108</v>
      </c>
      <c r="O71" s="284">
        <v>104</v>
      </c>
      <c r="P71" s="144">
        <f>SUM(D71:O71)</f>
        <v>1939</v>
      </c>
    </row>
    <row r="72" spans="1:16" ht="18" thickBot="1" x14ac:dyDescent="0.3">
      <c r="A72" s="407"/>
      <c r="B72" s="390"/>
      <c r="C72" s="9" t="s">
        <v>29</v>
      </c>
      <c r="D72" s="349">
        <v>0.37735849056603776</v>
      </c>
      <c r="E72" s="316">
        <v>0.48</v>
      </c>
      <c r="F72" s="295">
        <v>0.52272727272727271</v>
      </c>
      <c r="G72" s="208">
        <v>0.59740259740259738</v>
      </c>
      <c r="H72" s="296">
        <v>0.56396866840731075</v>
      </c>
      <c r="I72" s="233">
        <v>0.48362720403022669</v>
      </c>
      <c r="J72" s="245">
        <v>0.4334862385321101</v>
      </c>
      <c r="K72" s="252">
        <v>0.50629722921914355</v>
      </c>
      <c r="L72" s="252">
        <v>0.50943396226415094</v>
      </c>
      <c r="M72" s="266">
        <v>0.35338345864661652</v>
      </c>
      <c r="N72" s="231">
        <v>0.27906976744186046</v>
      </c>
      <c r="O72" s="287">
        <v>0.26735218508997427</v>
      </c>
      <c r="P72" s="289">
        <f>P71/P70</f>
        <v>0.44728950403690887</v>
      </c>
    </row>
    <row r="73" spans="1:16" x14ac:dyDescent="0.25">
      <c r="A73" s="407"/>
      <c r="B73" s="393" t="s">
        <v>32</v>
      </c>
      <c r="C73" s="209" t="s">
        <v>11</v>
      </c>
      <c r="D73" s="350">
        <v>1663</v>
      </c>
      <c r="E73" s="317">
        <v>1567</v>
      </c>
      <c r="F73" s="101">
        <v>1710</v>
      </c>
      <c r="G73" s="206">
        <v>1764</v>
      </c>
      <c r="H73" s="220">
        <v>1817</v>
      </c>
      <c r="I73" s="229">
        <v>2448</v>
      </c>
      <c r="J73" s="246">
        <v>2892</v>
      </c>
      <c r="K73" s="250">
        <v>2180</v>
      </c>
      <c r="L73" s="250">
        <v>2120</v>
      </c>
      <c r="M73" s="229">
        <v>1581</v>
      </c>
      <c r="N73" s="229">
        <v>2029</v>
      </c>
      <c r="O73" s="281">
        <v>1722</v>
      </c>
      <c r="P73" s="277">
        <f>SUM(D73:O73)</f>
        <v>23493</v>
      </c>
    </row>
    <row r="74" spans="1:16" x14ac:dyDescent="0.25">
      <c r="A74" s="407"/>
      <c r="B74" s="394"/>
      <c r="C74" s="68" t="s">
        <v>12</v>
      </c>
      <c r="D74" s="341">
        <v>1008</v>
      </c>
      <c r="E74" s="308">
        <v>1040</v>
      </c>
      <c r="F74" s="74">
        <v>1318</v>
      </c>
      <c r="G74" s="201">
        <v>1133</v>
      </c>
      <c r="H74" s="221">
        <v>976</v>
      </c>
      <c r="I74" s="230">
        <v>1339</v>
      </c>
      <c r="J74" s="244">
        <v>1521</v>
      </c>
      <c r="K74" s="251">
        <v>1204</v>
      </c>
      <c r="L74" s="251">
        <v>1098</v>
      </c>
      <c r="M74" s="230">
        <v>758</v>
      </c>
      <c r="N74" s="230">
        <v>1216</v>
      </c>
      <c r="O74" s="284">
        <v>1217</v>
      </c>
      <c r="P74" s="278">
        <f>SUM(D74:O74)</f>
        <v>13828</v>
      </c>
    </row>
    <row r="75" spans="1:16" ht="18" thickBot="1" x14ac:dyDescent="0.3">
      <c r="A75" s="407"/>
      <c r="B75" s="392"/>
      <c r="C75" s="89" t="s">
        <v>29</v>
      </c>
      <c r="D75" s="342">
        <v>0.60599999999999998</v>
      </c>
      <c r="E75" s="309">
        <v>0.66400000000000003</v>
      </c>
      <c r="F75" s="76">
        <v>0.77100000000000002</v>
      </c>
      <c r="G75" s="207">
        <v>0.64229024943310653</v>
      </c>
      <c r="H75" s="238">
        <v>0.53714914694551463</v>
      </c>
      <c r="I75" s="239">
        <v>0.54697712418300659</v>
      </c>
      <c r="J75" s="247">
        <v>0.52593360995850624</v>
      </c>
      <c r="K75" s="255">
        <v>0.55229357798165135</v>
      </c>
      <c r="L75" s="255">
        <v>0.51792452830188684</v>
      </c>
      <c r="M75" s="239">
        <v>0.47944339025932953</v>
      </c>
      <c r="N75" s="239">
        <v>0.59931000492853626</v>
      </c>
      <c r="O75" s="285">
        <v>0.70673635307781646</v>
      </c>
      <c r="P75" s="286">
        <f>P74/P73</f>
        <v>0.58860085983058785</v>
      </c>
    </row>
    <row r="76" spans="1:16" x14ac:dyDescent="0.25">
      <c r="A76" s="407"/>
      <c r="B76" s="395" t="s">
        <v>33</v>
      </c>
      <c r="C76" s="81" t="s">
        <v>11</v>
      </c>
      <c r="D76" s="348">
        <v>748</v>
      </c>
      <c r="E76" s="315">
        <v>1018</v>
      </c>
      <c r="F76" s="210">
        <v>1267</v>
      </c>
      <c r="G76" s="205">
        <v>1045</v>
      </c>
      <c r="H76" s="223">
        <v>980</v>
      </c>
      <c r="I76" s="232">
        <v>968</v>
      </c>
      <c r="J76" s="243">
        <v>907</v>
      </c>
      <c r="K76" s="250">
        <v>1026</v>
      </c>
      <c r="L76" s="250">
        <v>921</v>
      </c>
      <c r="M76" s="264">
        <v>1034</v>
      </c>
      <c r="N76" s="229">
        <v>1103</v>
      </c>
      <c r="O76" s="282">
        <v>991</v>
      </c>
      <c r="P76" s="279">
        <f>SUM(D76:M76)</f>
        <v>9914</v>
      </c>
    </row>
    <row r="77" spans="1:16" x14ac:dyDescent="0.25">
      <c r="A77" s="407"/>
      <c r="B77" s="394"/>
      <c r="C77" s="16" t="s">
        <v>12</v>
      </c>
      <c r="D77" s="341">
        <v>501</v>
      </c>
      <c r="E77" s="308">
        <v>714</v>
      </c>
      <c r="F77" s="74">
        <v>892</v>
      </c>
      <c r="G77" s="201">
        <v>743</v>
      </c>
      <c r="H77" s="221">
        <v>712</v>
      </c>
      <c r="I77" s="230">
        <v>712</v>
      </c>
      <c r="J77" s="244">
        <v>645</v>
      </c>
      <c r="K77" s="251">
        <v>758</v>
      </c>
      <c r="L77" s="251">
        <v>699</v>
      </c>
      <c r="M77" s="265">
        <v>755</v>
      </c>
      <c r="N77" s="230">
        <v>775</v>
      </c>
      <c r="O77" s="284">
        <v>724</v>
      </c>
      <c r="P77" s="278">
        <f>SUM(D77:O77)</f>
        <v>8630</v>
      </c>
    </row>
    <row r="78" spans="1:16" ht="18" thickBot="1" x14ac:dyDescent="0.3">
      <c r="A78" s="407"/>
      <c r="B78" s="390"/>
      <c r="C78" s="98" t="s">
        <v>29</v>
      </c>
      <c r="D78" s="349">
        <v>0.67</v>
      </c>
      <c r="E78" s="316">
        <v>0.7</v>
      </c>
      <c r="F78" s="295">
        <v>0.7</v>
      </c>
      <c r="G78" s="208">
        <v>0.7110047846889952</v>
      </c>
      <c r="H78" s="224">
        <v>0.73</v>
      </c>
      <c r="I78" s="233">
        <v>0.73553719008264462</v>
      </c>
      <c r="J78" s="245">
        <v>0.71113561190738694</v>
      </c>
      <c r="K78" s="252">
        <v>0.73879142300194933</v>
      </c>
      <c r="L78" s="252">
        <v>0.75895765472312704</v>
      </c>
      <c r="M78" s="266">
        <v>0.73017408123791105</v>
      </c>
      <c r="N78" s="231">
        <v>0.70262919310970084</v>
      </c>
      <c r="O78" s="287">
        <v>0.73057517658930371</v>
      </c>
      <c r="P78" s="289">
        <f>P77/P76</f>
        <v>0.87048618115795839</v>
      </c>
    </row>
    <row r="79" spans="1:16" x14ac:dyDescent="0.25">
      <c r="A79" s="407"/>
      <c r="B79" s="395" t="s">
        <v>34</v>
      </c>
      <c r="C79" s="102" t="s">
        <v>11</v>
      </c>
      <c r="D79" s="351">
        <v>442</v>
      </c>
      <c r="E79" s="318">
        <v>418</v>
      </c>
      <c r="F79" s="214">
        <v>569</v>
      </c>
      <c r="G79" s="215">
        <v>560</v>
      </c>
      <c r="H79" s="227">
        <v>460</v>
      </c>
      <c r="I79" s="229">
        <v>935</v>
      </c>
      <c r="J79" s="246">
        <v>966</v>
      </c>
      <c r="K79" s="250">
        <v>735</v>
      </c>
      <c r="L79" s="250">
        <v>999</v>
      </c>
      <c r="M79" s="229">
        <v>826</v>
      </c>
      <c r="N79" s="229">
        <v>935</v>
      </c>
      <c r="O79" s="281">
        <v>802</v>
      </c>
      <c r="P79" s="280">
        <f>SUM(D79:O79)</f>
        <v>8647</v>
      </c>
    </row>
    <row r="80" spans="1:16" x14ac:dyDescent="0.25">
      <c r="A80" s="407"/>
      <c r="B80" s="394"/>
      <c r="C80" s="17" t="s">
        <v>12</v>
      </c>
      <c r="D80" s="352">
        <v>280</v>
      </c>
      <c r="E80" s="319">
        <v>238</v>
      </c>
      <c r="F80" s="211">
        <v>320</v>
      </c>
      <c r="G80" s="212">
        <v>357</v>
      </c>
      <c r="H80" s="228">
        <v>298</v>
      </c>
      <c r="I80" s="230">
        <v>676</v>
      </c>
      <c r="J80" s="244">
        <v>558</v>
      </c>
      <c r="K80" s="251">
        <v>406</v>
      </c>
      <c r="L80" s="251">
        <v>554</v>
      </c>
      <c r="M80" s="230">
        <v>550</v>
      </c>
      <c r="N80" s="230">
        <v>618</v>
      </c>
      <c r="O80" s="284">
        <v>470</v>
      </c>
      <c r="P80" s="278">
        <f>SUM(D80:O80)</f>
        <v>5325</v>
      </c>
    </row>
    <row r="81" spans="1:16" ht="18" thickBot="1" x14ac:dyDescent="0.3">
      <c r="A81" s="407"/>
      <c r="B81" s="390"/>
      <c r="C81" s="9" t="s">
        <v>29</v>
      </c>
      <c r="D81" s="353">
        <f t="shared" ref="D81:H81" si="23">D80/D79</f>
        <v>0.63348416289592757</v>
      </c>
      <c r="E81" s="320">
        <f t="shared" si="23"/>
        <v>0.56937799043062198</v>
      </c>
      <c r="F81" s="299">
        <f t="shared" si="23"/>
        <v>0.56239015817223204</v>
      </c>
      <c r="G81" s="299">
        <f t="shared" si="23"/>
        <v>0.63749999999999996</v>
      </c>
      <c r="H81" s="300">
        <f t="shared" si="23"/>
        <v>0.64782608695652177</v>
      </c>
      <c r="I81" s="231">
        <v>0.72</v>
      </c>
      <c r="J81" s="247">
        <v>0.72</v>
      </c>
      <c r="K81" s="252">
        <v>0.72</v>
      </c>
      <c r="L81" s="252">
        <v>0.72</v>
      </c>
      <c r="M81" s="231">
        <v>0.67</v>
      </c>
      <c r="N81" s="231">
        <v>0.66096256684491983</v>
      </c>
      <c r="O81" s="285">
        <v>0.58603491271820451</v>
      </c>
      <c r="P81" s="286">
        <f t="shared" ref="P81" si="24">P80/P79</f>
        <v>0.61582051578582164</v>
      </c>
    </row>
    <row r="82" spans="1:16" x14ac:dyDescent="0.25">
      <c r="A82" s="407"/>
      <c r="B82" s="409" t="s">
        <v>21</v>
      </c>
      <c r="C82" s="217" t="s">
        <v>11</v>
      </c>
      <c r="D82" s="354">
        <f>D58+D61+D64+D67+D70+D73+D76+D79</f>
        <v>31238</v>
      </c>
      <c r="E82" s="321">
        <f t="shared" ref="E82:I82" si="25">E58+E61+E64+E67+E70+E73+E76+E79</f>
        <v>29794</v>
      </c>
      <c r="F82" s="240">
        <f t="shared" si="25"/>
        <v>33702</v>
      </c>
      <c r="G82" s="240">
        <f t="shared" si="25"/>
        <v>29912</v>
      </c>
      <c r="H82" s="241">
        <f t="shared" si="25"/>
        <v>29437</v>
      </c>
      <c r="I82" s="242">
        <f t="shared" si="25"/>
        <v>33268</v>
      </c>
      <c r="J82" s="248">
        <v>34226</v>
      </c>
      <c r="K82" s="257">
        <v>29801</v>
      </c>
      <c r="L82" s="257">
        <v>26479</v>
      </c>
      <c r="M82" s="269">
        <v>29500</v>
      </c>
      <c r="N82" s="273">
        <v>34898</v>
      </c>
      <c r="O82" s="290">
        <v>30181</v>
      </c>
      <c r="P82" s="213">
        <f>SUM(D82:O82)</f>
        <v>372436</v>
      </c>
    </row>
    <row r="83" spans="1:16" x14ac:dyDescent="0.25">
      <c r="A83" s="407"/>
      <c r="B83" s="407"/>
      <c r="C83" s="218" t="s">
        <v>12</v>
      </c>
      <c r="D83" s="355">
        <f>D59+D62+D65+D68+D71+D74+D77+D80</f>
        <v>18603</v>
      </c>
      <c r="E83" s="322">
        <f t="shared" ref="E83:I83" si="26">E59+E62+E65+E68+E71+E74+E77+E80</f>
        <v>20281</v>
      </c>
      <c r="F83" s="71">
        <f t="shared" si="26"/>
        <v>24501</v>
      </c>
      <c r="G83" s="71">
        <f t="shared" si="26"/>
        <v>20908</v>
      </c>
      <c r="H83" s="180">
        <f t="shared" si="26"/>
        <v>20011</v>
      </c>
      <c r="I83" s="234">
        <f t="shared" si="26"/>
        <v>22187</v>
      </c>
      <c r="J83" s="249">
        <v>20944</v>
      </c>
      <c r="K83" s="258">
        <v>20166</v>
      </c>
      <c r="L83" s="258">
        <v>17901</v>
      </c>
      <c r="M83" s="270">
        <v>19030</v>
      </c>
      <c r="N83" s="274">
        <v>21237</v>
      </c>
      <c r="O83" s="249">
        <v>18314</v>
      </c>
      <c r="P83" s="147">
        <f t="shared" ref="P83" si="27">P59+P62+P65+P68+P71+P74+P77+P80</f>
        <v>244083</v>
      </c>
    </row>
    <row r="84" spans="1:16" ht="18" thickBot="1" x14ac:dyDescent="0.3">
      <c r="A84" s="408"/>
      <c r="B84" s="408"/>
      <c r="C84" s="219" t="s">
        <v>29</v>
      </c>
      <c r="D84" s="356">
        <f>D83/D82</f>
        <v>0.59552468147768745</v>
      </c>
      <c r="E84" s="323">
        <f t="shared" ref="E84:I84" si="28">E83/E82</f>
        <v>0.68070752500503462</v>
      </c>
      <c r="F84" s="261">
        <f t="shared" si="28"/>
        <v>0.72698949617233399</v>
      </c>
      <c r="G84" s="261">
        <f t="shared" si="28"/>
        <v>0.69898368547740042</v>
      </c>
      <c r="H84" s="262">
        <f t="shared" si="28"/>
        <v>0.67979073954546998</v>
      </c>
      <c r="I84" s="263">
        <f t="shared" si="28"/>
        <v>0.66691715762895276</v>
      </c>
      <c r="J84" s="259">
        <v>0.61193244901536847</v>
      </c>
      <c r="K84" s="260">
        <v>0.67668870172141871</v>
      </c>
      <c r="L84" s="260">
        <v>0.67604516786887725</v>
      </c>
      <c r="M84" s="271">
        <v>0.64508474576271191</v>
      </c>
      <c r="N84" s="275">
        <v>0.60854490228666402</v>
      </c>
      <c r="O84" s="291">
        <v>0.60680560617607104</v>
      </c>
      <c r="P84" s="272">
        <f t="shared" ref="P84" si="29">P83/P82</f>
        <v>0.65536897614623724</v>
      </c>
    </row>
    <row r="85" spans="1:16" ht="26.4" customHeight="1" thickBot="1" x14ac:dyDescent="0.45">
      <c r="A85" s="5" t="s">
        <v>13</v>
      </c>
      <c r="B85" s="202" t="s">
        <v>17</v>
      </c>
      <c r="C85" s="203" t="s">
        <v>18</v>
      </c>
      <c r="D85" s="6" t="s">
        <v>14</v>
      </c>
      <c r="E85" s="122" t="s">
        <v>0</v>
      </c>
      <c r="F85" s="6" t="s">
        <v>1</v>
      </c>
      <c r="G85" s="122" t="s">
        <v>2</v>
      </c>
      <c r="H85" s="6" t="s">
        <v>3</v>
      </c>
      <c r="I85" s="5" t="s">
        <v>4</v>
      </c>
      <c r="J85" s="6" t="s">
        <v>5</v>
      </c>
      <c r="K85" s="6" t="s">
        <v>6</v>
      </c>
      <c r="L85" s="6" t="s">
        <v>7</v>
      </c>
      <c r="M85" s="369" t="s">
        <v>8</v>
      </c>
      <c r="N85" s="5" t="s">
        <v>9</v>
      </c>
      <c r="O85" s="372" t="s">
        <v>10</v>
      </c>
      <c r="P85" s="204" t="s">
        <v>19</v>
      </c>
    </row>
    <row r="86" spans="1:16" x14ac:dyDescent="0.25">
      <c r="A86" s="385" t="s">
        <v>37</v>
      </c>
      <c r="B86" s="388" t="s">
        <v>28</v>
      </c>
      <c r="C86" s="90" t="s">
        <v>11</v>
      </c>
      <c r="D86" s="250">
        <v>12311</v>
      </c>
      <c r="E86" s="229">
        <v>10945</v>
      </c>
      <c r="F86" s="250">
        <v>12359</v>
      </c>
      <c r="G86" s="250">
        <v>12308</v>
      </c>
      <c r="H86" s="250">
        <v>11651</v>
      </c>
      <c r="I86" s="250">
        <v>12120</v>
      </c>
      <c r="J86" s="250">
        <v>12827</v>
      </c>
      <c r="K86" s="250">
        <v>10736</v>
      </c>
      <c r="L86" s="250">
        <v>9831</v>
      </c>
      <c r="M86" s="250">
        <v>12942</v>
      </c>
      <c r="N86" s="250">
        <v>11911</v>
      </c>
      <c r="O86" s="250">
        <v>12822</v>
      </c>
      <c r="P86" s="143">
        <f>SUM(D86:O86)</f>
        <v>142763</v>
      </c>
    </row>
    <row r="87" spans="1:16" x14ac:dyDescent="0.25">
      <c r="A87" s="386"/>
      <c r="B87" s="389"/>
      <c r="C87" s="99" t="s">
        <v>12</v>
      </c>
      <c r="D87" s="251">
        <v>6703</v>
      </c>
      <c r="E87" s="230">
        <v>6145</v>
      </c>
      <c r="F87" s="251">
        <v>7496</v>
      </c>
      <c r="G87" s="251">
        <v>7141</v>
      </c>
      <c r="H87" s="251">
        <v>6810</v>
      </c>
      <c r="I87" s="251">
        <v>6742</v>
      </c>
      <c r="J87" s="251">
        <v>7025</v>
      </c>
      <c r="K87" s="251">
        <v>6476</v>
      </c>
      <c r="L87" s="251">
        <v>5856</v>
      </c>
      <c r="M87" s="251">
        <v>7369</v>
      </c>
      <c r="N87" s="251">
        <v>7765</v>
      </c>
      <c r="O87" s="251">
        <v>6771</v>
      </c>
      <c r="P87" s="144">
        <f>SUM(D87:O87)</f>
        <v>82299</v>
      </c>
    </row>
    <row r="88" spans="1:16" ht="18" thickBot="1" x14ac:dyDescent="0.3">
      <c r="A88" s="386"/>
      <c r="B88" s="390"/>
      <c r="C88" s="9" t="s">
        <v>29</v>
      </c>
      <c r="D88" s="363">
        <v>0.54447242303630894</v>
      </c>
      <c r="E88" s="364">
        <v>0.56144358154408402</v>
      </c>
      <c r="F88" s="363">
        <v>0.60652156323327133</v>
      </c>
      <c r="G88" s="363">
        <v>0.58019174520636985</v>
      </c>
      <c r="H88" s="363">
        <v>0.58449918461934602</v>
      </c>
      <c r="I88" s="363">
        <v>0.55627062706270625</v>
      </c>
      <c r="J88" s="363">
        <v>0.54767287752397287</v>
      </c>
      <c r="K88" s="252">
        <v>0.60320417287630401</v>
      </c>
      <c r="L88" s="252">
        <v>0.59566676838571864</v>
      </c>
      <c r="M88" s="363">
        <v>0.56938649358677174</v>
      </c>
      <c r="N88" s="363">
        <v>0.65191839476114521</v>
      </c>
      <c r="O88" s="363">
        <v>0.52807674309780062</v>
      </c>
      <c r="P88" s="145">
        <f>P87/P86</f>
        <v>0.57647289563822557</v>
      </c>
    </row>
    <row r="89" spans="1:16" x14ac:dyDescent="0.25">
      <c r="A89" s="386"/>
      <c r="B89" s="391" t="s">
        <v>24</v>
      </c>
      <c r="C89" s="92" t="s">
        <v>11</v>
      </c>
      <c r="D89" s="250">
        <v>3523</v>
      </c>
      <c r="E89" s="229">
        <v>3931</v>
      </c>
      <c r="F89" s="250">
        <v>4267</v>
      </c>
      <c r="G89" s="250">
        <v>5149</v>
      </c>
      <c r="H89" s="367">
        <v>3904</v>
      </c>
      <c r="I89" s="250">
        <v>4410</v>
      </c>
      <c r="J89" s="367">
        <v>5208</v>
      </c>
      <c r="K89" s="253">
        <v>3905</v>
      </c>
      <c r="L89" s="253">
        <v>4566</v>
      </c>
      <c r="M89" s="250">
        <v>3854</v>
      </c>
      <c r="N89" s="250">
        <v>4847</v>
      </c>
      <c r="O89" s="250">
        <v>5678</v>
      </c>
      <c r="P89" s="143">
        <f>SUM(D89:O89)</f>
        <v>53242</v>
      </c>
    </row>
    <row r="90" spans="1:16" x14ac:dyDescent="0.25">
      <c r="A90" s="386"/>
      <c r="B90" s="389"/>
      <c r="C90" s="99" t="s">
        <v>12</v>
      </c>
      <c r="D90" s="251">
        <v>2412</v>
      </c>
      <c r="E90" s="230">
        <v>2739</v>
      </c>
      <c r="F90" s="251">
        <v>2917</v>
      </c>
      <c r="G90" s="251">
        <v>3209</v>
      </c>
      <c r="H90" s="368">
        <v>2512</v>
      </c>
      <c r="I90" s="251">
        <v>2853</v>
      </c>
      <c r="J90" s="368">
        <v>3327</v>
      </c>
      <c r="K90" s="254">
        <v>2634</v>
      </c>
      <c r="L90" s="254">
        <v>3043</v>
      </c>
      <c r="M90" s="251">
        <v>2449</v>
      </c>
      <c r="N90" s="251">
        <v>3168</v>
      </c>
      <c r="O90" s="251">
        <v>3880</v>
      </c>
      <c r="P90" s="144">
        <f>SUM(D90:O90)</f>
        <v>35143</v>
      </c>
    </row>
    <row r="91" spans="1:16" ht="18" thickBot="1" x14ac:dyDescent="0.3">
      <c r="A91" s="386"/>
      <c r="B91" s="392"/>
      <c r="C91" s="77" t="s">
        <v>29</v>
      </c>
      <c r="D91" s="363">
        <v>0.68464376951461825</v>
      </c>
      <c r="E91" s="364">
        <v>0.6967692699058764</v>
      </c>
      <c r="F91" s="363">
        <v>0.68361846730724163</v>
      </c>
      <c r="G91" s="363">
        <v>0.62322781122548065</v>
      </c>
      <c r="H91" s="363">
        <v>0.64344262295081966</v>
      </c>
      <c r="I91" s="363">
        <v>0.64693877551020407</v>
      </c>
      <c r="J91" s="363">
        <v>0.63882488479262678</v>
      </c>
      <c r="K91" s="252">
        <v>0.67451984635083229</v>
      </c>
      <c r="L91" s="252">
        <v>0.66644765659220329</v>
      </c>
      <c r="M91" s="363">
        <f>M90/M89</f>
        <v>0.63544369486248053</v>
      </c>
      <c r="N91" s="363">
        <f>N90/N89</f>
        <v>0.65360016505054674</v>
      </c>
      <c r="O91" s="363">
        <v>0.6833392039450511</v>
      </c>
      <c r="P91" s="286">
        <f>P90/P89</f>
        <v>0.66006160549941773</v>
      </c>
    </row>
    <row r="92" spans="1:16" x14ac:dyDescent="0.25">
      <c r="A92" s="386"/>
      <c r="B92" s="388" t="s">
        <v>25</v>
      </c>
      <c r="C92" s="90" t="s">
        <v>11</v>
      </c>
      <c r="D92" s="250">
        <v>6333</v>
      </c>
      <c r="E92" s="229">
        <v>5394</v>
      </c>
      <c r="F92" s="250">
        <v>6028</v>
      </c>
      <c r="G92" s="250">
        <v>5548</v>
      </c>
      <c r="H92" s="250">
        <v>6622</v>
      </c>
      <c r="I92" s="250">
        <v>5267</v>
      </c>
      <c r="J92" s="250">
        <v>5890</v>
      </c>
      <c r="K92" s="250">
        <v>6343</v>
      </c>
      <c r="L92" s="250">
        <v>4233</v>
      </c>
      <c r="M92" s="250">
        <v>7309</v>
      </c>
      <c r="N92" s="229">
        <v>7436</v>
      </c>
      <c r="O92" s="250">
        <v>7068</v>
      </c>
      <c r="P92" s="146">
        <f>SUM(D92:O92)</f>
        <v>73471</v>
      </c>
    </row>
    <row r="93" spans="1:16" x14ac:dyDescent="0.25">
      <c r="A93" s="386"/>
      <c r="B93" s="389"/>
      <c r="C93" s="91" t="s">
        <v>12</v>
      </c>
      <c r="D93" s="251">
        <v>3124</v>
      </c>
      <c r="E93" s="230">
        <v>3057</v>
      </c>
      <c r="F93" s="251">
        <v>3752</v>
      </c>
      <c r="G93" s="251">
        <v>3261</v>
      </c>
      <c r="H93" s="251">
        <v>3877</v>
      </c>
      <c r="I93" s="251">
        <v>3109</v>
      </c>
      <c r="J93" s="251">
        <v>3435</v>
      </c>
      <c r="K93" s="251">
        <v>3891</v>
      </c>
      <c r="L93" s="251">
        <v>2620</v>
      </c>
      <c r="M93" s="251">
        <v>3566</v>
      </c>
      <c r="N93" s="230">
        <v>3911</v>
      </c>
      <c r="O93" s="251">
        <v>3796</v>
      </c>
      <c r="P93" s="276">
        <f>SUM(D93:O93)</f>
        <v>41399</v>
      </c>
    </row>
    <row r="94" spans="1:16" ht="18" thickBot="1" x14ac:dyDescent="0.3">
      <c r="A94" s="386"/>
      <c r="B94" s="390"/>
      <c r="C94" s="98" t="s">
        <v>30</v>
      </c>
      <c r="D94" s="363">
        <v>0.49328912048002527</v>
      </c>
      <c r="E94" s="364">
        <v>0.56674082313681873</v>
      </c>
      <c r="F94" s="363">
        <v>0.62242866622428661</v>
      </c>
      <c r="G94" s="363">
        <v>0.58777937995674112</v>
      </c>
      <c r="H94" s="363">
        <v>0.58547266686801569</v>
      </c>
      <c r="I94" s="363">
        <v>0.59027909625973041</v>
      </c>
      <c r="J94" s="363">
        <v>0.58319185059422751</v>
      </c>
      <c r="K94" s="252">
        <v>0.61343212990698404</v>
      </c>
      <c r="L94" s="252">
        <v>0.61894637373021499</v>
      </c>
      <c r="M94" s="363">
        <v>0.48789164044328909</v>
      </c>
      <c r="N94" s="231">
        <v>0.52595481441635283</v>
      </c>
      <c r="O94" s="363">
        <v>0.53706847764572718</v>
      </c>
      <c r="P94" s="288">
        <f>P93/P92</f>
        <v>0.56347402376447853</v>
      </c>
    </row>
    <row r="95" spans="1:16" x14ac:dyDescent="0.25">
      <c r="A95" s="386"/>
      <c r="B95" s="391" t="s">
        <v>27</v>
      </c>
      <c r="C95" s="92" t="s">
        <v>11</v>
      </c>
      <c r="D95" s="250">
        <v>6980</v>
      </c>
      <c r="E95" s="229">
        <v>6399</v>
      </c>
      <c r="F95" s="250">
        <v>5661</v>
      </c>
      <c r="G95" s="250">
        <v>6442</v>
      </c>
      <c r="H95" s="250">
        <v>6264</v>
      </c>
      <c r="I95" s="250">
        <v>5733</v>
      </c>
      <c r="J95" s="250">
        <v>6094</v>
      </c>
      <c r="K95" s="250">
        <v>6179</v>
      </c>
      <c r="L95" s="250">
        <v>5398</v>
      </c>
      <c r="M95" s="250">
        <v>7360</v>
      </c>
      <c r="N95" s="250">
        <v>6441</v>
      </c>
      <c r="O95" s="250">
        <v>6341</v>
      </c>
      <c r="P95" s="143">
        <f>SUM(D95:O95)</f>
        <v>75292</v>
      </c>
    </row>
    <row r="96" spans="1:16" x14ac:dyDescent="0.25">
      <c r="A96" s="386"/>
      <c r="B96" s="389"/>
      <c r="C96" s="91" t="s">
        <v>12</v>
      </c>
      <c r="D96" s="251">
        <v>5108</v>
      </c>
      <c r="E96" s="230">
        <v>4610</v>
      </c>
      <c r="F96" s="251">
        <v>4369</v>
      </c>
      <c r="G96" s="251">
        <v>4884</v>
      </c>
      <c r="H96" s="251">
        <v>4879</v>
      </c>
      <c r="I96" s="251">
        <v>4293</v>
      </c>
      <c r="J96" s="251">
        <v>4788</v>
      </c>
      <c r="K96" s="251">
        <v>4942</v>
      </c>
      <c r="L96" s="251">
        <v>4287</v>
      </c>
      <c r="M96" s="251">
        <v>5713</v>
      </c>
      <c r="N96" s="251">
        <v>4944</v>
      </c>
      <c r="O96" s="251">
        <v>4659</v>
      </c>
      <c r="P96" s="144">
        <f>SUM(D96:O96)</f>
        <v>57476</v>
      </c>
    </row>
    <row r="97" spans="1:16" ht="18" thickBot="1" x14ac:dyDescent="0.3">
      <c r="A97" s="386"/>
      <c r="B97" s="392"/>
      <c r="C97" s="77" t="s">
        <v>29</v>
      </c>
      <c r="D97" s="363">
        <v>0.73180515759312326</v>
      </c>
      <c r="E97" s="364">
        <v>0.72042506641662762</v>
      </c>
      <c r="F97" s="363">
        <v>0.77177177177177181</v>
      </c>
      <c r="G97" s="363">
        <v>0.75814964296802234</v>
      </c>
      <c r="H97" s="363">
        <v>0.7788952745849298</v>
      </c>
      <c r="I97" s="363">
        <v>0.74882260596546313</v>
      </c>
      <c r="J97" s="363">
        <v>0.78569084345257634</v>
      </c>
      <c r="K97" s="252">
        <v>0.79980579381776984</v>
      </c>
      <c r="L97" s="252">
        <v>0.79418303075213037</v>
      </c>
      <c r="M97" s="363">
        <v>0.77622282608695647</v>
      </c>
      <c r="N97" s="363">
        <v>0.7675826734979041</v>
      </c>
      <c r="O97" s="363">
        <v>0.73474215423434786</v>
      </c>
      <c r="P97" s="286">
        <f>P96/P95</f>
        <v>0.76337459491048187</v>
      </c>
    </row>
    <row r="98" spans="1:16" x14ac:dyDescent="0.25">
      <c r="A98" s="386"/>
      <c r="B98" s="388" t="s">
        <v>20</v>
      </c>
      <c r="C98" s="90" t="s">
        <v>11</v>
      </c>
      <c r="D98" s="250">
        <v>490</v>
      </c>
      <c r="E98" s="229">
        <v>403</v>
      </c>
      <c r="F98" s="250">
        <v>400</v>
      </c>
      <c r="G98" s="250">
        <v>414</v>
      </c>
      <c r="H98" s="250">
        <v>512</v>
      </c>
      <c r="I98" s="250">
        <v>380</v>
      </c>
      <c r="J98" s="250">
        <v>400</v>
      </c>
      <c r="K98" s="250">
        <v>294</v>
      </c>
      <c r="L98" s="250">
        <v>237</v>
      </c>
      <c r="M98" s="250">
        <v>356</v>
      </c>
      <c r="N98" s="250">
        <v>274</v>
      </c>
      <c r="O98" s="250">
        <v>236</v>
      </c>
      <c r="P98" s="146">
        <f>SUM(D98:O98)</f>
        <v>4396</v>
      </c>
    </row>
    <row r="99" spans="1:16" x14ac:dyDescent="0.25">
      <c r="A99" s="386"/>
      <c r="B99" s="389"/>
      <c r="C99" s="91" t="s">
        <v>12</v>
      </c>
      <c r="D99" s="251">
        <v>114</v>
      </c>
      <c r="E99" s="230">
        <v>79</v>
      </c>
      <c r="F99" s="251">
        <v>89</v>
      </c>
      <c r="G99" s="251">
        <v>71</v>
      </c>
      <c r="H99" s="251">
        <v>104</v>
      </c>
      <c r="I99" s="251">
        <v>76</v>
      </c>
      <c r="J99" s="251">
        <v>83</v>
      </c>
      <c r="K99" s="251">
        <v>65</v>
      </c>
      <c r="L99" s="251">
        <v>65</v>
      </c>
      <c r="M99" s="251">
        <v>96</v>
      </c>
      <c r="N99" s="251">
        <v>55</v>
      </c>
      <c r="O99" s="251">
        <v>57</v>
      </c>
      <c r="P99" s="144">
        <f>SUM(D99:O99)</f>
        <v>954</v>
      </c>
    </row>
    <row r="100" spans="1:16" ht="18" thickBot="1" x14ac:dyDescent="0.3">
      <c r="A100" s="386"/>
      <c r="B100" s="390"/>
      <c r="C100" s="9" t="s">
        <v>29</v>
      </c>
      <c r="D100" s="363">
        <v>0.23265306122448978</v>
      </c>
      <c r="E100" s="364">
        <v>0.19602977667493796</v>
      </c>
      <c r="F100" s="363">
        <v>0.2225</v>
      </c>
      <c r="G100" s="363">
        <v>0.17149758454106281</v>
      </c>
      <c r="H100" s="363">
        <v>0.203125</v>
      </c>
      <c r="I100" s="363">
        <v>0.2</v>
      </c>
      <c r="J100" s="363">
        <v>0.20749999999999999</v>
      </c>
      <c r="K100" s="252">
        <v>0.22108843537414966</v>
      </c>
      <c r="L100" s="252">
        <v>0.27426160337552741</v>
      </c>
      <c r="M100" s="363">
        <v>0.2696629213483146</v>
      </c>
      <c r="N100" s="363">
        <v>0.20072992700729927</v>
      </c>
      <c r="O100" s="363">
        <v>0.24152542372881355</v>
      </c>
      <c r="P100" s="289">
        <f>P99/P98</f>
        <v>0.21701546860782531</v>
      </c>
    </row>
    <row r="101" spans="1:16" x14ac:dyDescent="0.25">
      <c r="A101" s="386"/>
      <c r="B101" s="393" t="s">
        <v>32</v>
      </c>
      <c r="C101" s="209" t="s">
        <v>11</v>
      </c>
      <c r="D101" s="250">
        <v>2326</v>
      </c>
      <c r="E101" s="229">
        <v>2124</v>
      </c>
      <c r="F101" s="250">
        <v>2062</v>
      </c>
      <c r="G101" s="250">
        <v>1947</v>
      </c>
      <c r="H101" s="250">
        <v>2157</v>
      </c>
      <c r="I101" s="250">
        <v>1227</v>
      </c>
      <c r="J101" s="250">
        <v>1924</v>
      </c>
      <c r="K101" s="250">
        <v>1829</v>
      </c>
      <c r="L101" s="250">
        <v>1253</v>
      </c>
      <c r="M101" s="250">
        <v>1824</v>
      </c>
      <c r="N101" s="250">
        <v>2047</v>
      </c>
      <c r="O101" s="250">
        <v>3278</v>
      </c>
      <c r="P101" s="277">
        <f>SUM(D101:O101)</f>
        <v>23998</v>
      </c>
    </row>
    <row r="102" spans="1:16" x14ac:dyDescent="0.25">
      <c r="A102" s="386"/>
      <c r="B102" s="394"/>
      <c r="C102" s="68" t="s">
        <v>12</v>
      </c>
      <c r="D102" s="251">
        <v>1516</v>
      </c>
      <c r="E102" s="230">
        <v>1430</v>
      </c>
      <c r="F102" s="251">
        <v>1466</v>
      </c>
      <c r="G102" s="251">
        <v>1411</v>
      </c>
      <c r="H102" s="251">
        <v>1645</v>
      </c>
      <c r="I102" s="251">
        <v>876</v>
      </c>
      <c r="J102" s="251">
        <v>1393</v>
      </c>
      <c r="K102" s="251">
        <v>1184</v>
      </c>
      <c r="L102" s="251">
        <v>762</v>
      </c>
      <c r="M102" s="251">
        <v>1082</v>
      </c>
      <c r="N102" s="251">
        <v>1313</v>
      </c>
      <c r="O102" s="251">
        <v>1975</v>
      </c>
      <c r="P102" s="278">
        <f>SUM(D102:O102)</f>
        <v>16053</v>
      </c>
    </row>
    <row r="103" spans="1:16" ht="18" thickBot="1" x14ac:dyDescent="0.3">
      <c r="A103" s="386"/>
      <c r="B103" s="392"/>
      <c r="C103" s="89" t="s">
        <v>29</v>
      </c>
      <c r="D103" s="363">
        <v>0.65176268271711091</v>
      </c>
      <c r="E103" s="364">
        <v>0.67325800376647837</v>
      </c>
      <c r="F103" s="363">
        <v>0.71096023278370513</v>
      </c>
      <c r="G103" s="363">
        <v>0.72470467385721626</v>
      </c>
      <c r="H103" s="363">
        <v>0.76263328697264721</v>
      </c>
      <c r="I103" s="363">
        <v>0.71393643031784837</v>
      </c>
      <c r="J103" s="363">
        <v>0.72401247401247404</v>
      </c>
      <c r="K103" s="255">
        <v>0.647348277747403</v>
      </c>
      <c r="L103" s="255">
        <v>0.6081404628890662</v>
      </c>
      <c r="M103" s="363">
        <v>0.5932017543859649</v>
      </c>
      <c r="N103" s="363">
        <v>0.64142647777234973</v>
      </c>
      <c r="O103" s="363">
        <v>0.60250152532031731</v>
      </c>
      <c r="P103" s="286">
        <f>P102/P101</f>
        <v>0.6689307442286857</v>
      </c>
    </row>
    <row r="104" spans="1:16" x14ac:dyDescent="0.25">
      <c r="A104" s="386"/>
      <c r="B104" s="395" t="s">
        <v>33</v>
      </c>
      <c r="C104" s="81" t="s">
        <v>11</v>
      </c>
      <c r="D104" s="250">
        <v>1199</v>
      </c>
      <c r="E104" s="229">
        <v>1124</v>
      </c>
      <c r="F104" s="250">
        <v>1263</v>
      </c>
      <c r="G104" s="250">
        <v>1085</v>
      </c>
      <c r="H104" s="250">
        <v>1285</v>
      </c>
      <c r="I104" s="250">
        <v>1143</v>
      </c>
      <c r="J104" s="250">
        <v>1304</v>
      </c>
      <c r="K104" s="250">
        <v>1279</v>
      </c>
      <c r="L104" s="250">
        <v>1129</v>
      </c>
      <c r="M104" s="250">
        <v>1388</v>
      </c>
      <c r="N104" s="250">
        <v>1340</v>
      </c>
      <c r="O104" s="250">
        <v>1414</v>
      </c>
      <c r="P104" s="279">
        <f>SUM(D104:M104)</f>
        <v>12199</v>
      </c>
    </row>
    <row r="105" spans="1:16" x14ac:dyDescent="0.25">
      <c r="A105" s="386"/>
      <c r="B105" s="394"/>
      <c r="C105" s="16" t="s">
        <v>12</v>
      </c>
      <c r="D105" s="251">
        <v>798</v>
      </c>
      <c r="E105" s="230">
        <v>687</v>
      </c>
      <c r="F105" s="251">
        <v>888</v>
      </c>
      <c r="G105" s="251">
        <v>757</v>
      </c>
      <c r="H105" s="251">
        <v>948</v>
      </c>
      <c r="I105" s="251">
        <v>825</v>
      </c>
      <c r="J105" s="251">
        <v>936</v>
      </c>
      <c r="K105" s="251">
        <v>839</v>
      </c>
      <c r="L105" s="251">
        <v>790</v>
      </c>
      <c r="M105" s="251">
        <v>953</v>
      </c>
      <c r="N105" s="251">
        <v>904</v>
      </c>
      <c r="O105" s="251">
        <v>963</v>
      </c>
      <c r="P105" s="278">
        <f>SUM(D105:O105)</f>
        <v>10288</v>
      </c>
    </row>
    <row r="106" spans="1:16" ht="18" thickBot="1" x14ac:dyDescent="0.3">
      <c r="A106" s="386"/>
      <c r="B106" s="390"/>
      <c r="C106" s="98" t="s">
        <v>29</v>
      </c>
      <c r="D106" s="363">
        <v>0.66555462885738115</v>
      </c>
      <c r="E106" s="364">
        <v>0.61120996441281139</v>
      </c>
      <c r="F106" s="363">
        <v>0.70308788598574823</v>
      </c>
      <c r="G106" s="363">
        <v>0.69769585253456223</v>
      </c>
      <c r="H106" s="363">
        <v>0.73774319066147864</v>
      </c>
      <c r="I106" s="363">
        <v>0.72178477690288712</v>
      </c>
      <c r="J106" s="363">
        <v>0.71779141104294475</v>
      </c>
      <c r="K106" s="252">
        <v>0.65598123534010944</v>
      </c>
      <c r="L106" s="252">
        <v>0.6997342781222321</v>
      </c>
      <c r="M106" s="363">
        <v>0.68659942363112392</v>
      </c>
      <c r="N106" s="363">
        <v>0.67462686567164176</v>
      </c>
      <c r="O106" s="363">
        <v>0.68104667609618108</v>
      </c>
      <c r="P106" s="289">
        <f>P105/P104</f>
        <v>0.84334781539470449</v>
      </c>
    </row>
    <row r="107" spans="1:16" x14ac:dyDescent="0.25">
      <c r="A107" s="386"/>
      <c r="B107" s="395" t="s">
        <v>34</v>
      </c>
      <c r="C107" s="102" t="s">
        <v>11</v>
      </c>
      <c r="D107" s="250">
        <v>831</v>
      </c>
      <c r="E107" s="229">
        <v>1049</v>
      </c>
      <c r="F107" s="250">
        <v>1010</v>
      </c>
      <c r="G107" s="250">
        <v>925</v>
      </c>
      <c r="H107" s="250">
        <v>893</v>
      </c>
      <c r="I107" s="250">
        <v>813</v>
      </c>
      <c r="J107" s="250">
        <v>1114</v>
      </c>
      <c r="K107" s="250">
        <v>885</v>
      </c>
      <c r="L107" s="250">
        <v>737</v>
      </c>
      <c r="M107" s="250">
        <v>798</v>
      </c>
      <c r="N107" s="250">
        <v>910</v>
      </c>
      <c r="O107" s="250">
        <v>800</v>
      </c>
      <c r="P107" s="280">
        <f>SUM(D107:O107)</f>
        <v>10765</v>
      </c>
    </row>
    <row r="108" spans="1:16" x14ac:dyDescent="0.25">
      <c r="A108" s="386"/>
      <c r="B108" s="394"/>
      <c r="C108" s="17" t="s">
        <v>12</v>
      </c>
      <c r="D108" s="251">
        <v>509</v>
      </c>
      <c r="E108" s="230">
        <v>632</v>
      </c>
      <c r="F108" s="251">
        <v>588</v>
      </c>
      <c r="G108" s="251">
        <v>483</v>
      </c>
      <c r="H108" s="251">
        <v>478</v>
      </c>
      <c r="I108" s="251">
        <v>494</v>
      </c>
      <c r="J108" s="251">
        <v>575</v>
      </c>
      <c r="K108" s="251">
        <v>542</v>
      </c>
      <c r="L108" s="251">
        <v>472</v>
      </c>
      <c r="M108" s="251">
        <v>473</v>
      </c>
      <c r="N108" s="251">
        <v>501</v>
      </c>
      <c r="O108" s="251">
        <v>439</v>
      </c>
      <c r="P108" s="278">
        <f>SUM(D108:O108)</f>
        <v>6186</v>
      </c>
    </row>
    <row r="109" spans="1:16" ht="18" thickBot="1" x14ac:dyDescent="0.3">
      <c r="A109" s="386"/>
      <c r="B109" s="390"/>
      <c r="C109" s="9" t="s">
        <v>29</v>
      </c>
      <c r="D109" s="363">
        <v>0.61251504211793018</v>
      </c>
      <c r="E109" s="364">
        <v>0.60247855100095327</v>
      </c>
      <c r="F109" s="363">
        <v>0.58217821782178214</v>
      </c>
      <c r="G109" s="363">
        <v>0.52216216216216216</v>
      </c>
      <c r="H109" s="363">
        <v>0.53527435610302354</v>
      </c>
      <c r="I109" s="363">
        <v>0.60762607626076259</v>
      </c>
      <c r="J109" s="363">
        <v>0.51615798922800715</v>
      </c>
      <c r="K109" s="252">
        <v>0.61242937853107349</v>
      </c>
      <c r="L109" s="252">
        <v>0.64043419267299861</v>
      </c>
      <c r="M109" s="363">
        <v>0.59273182957393489</v>
      </c>
      <c r="N109" s="363">
        <v>0.55054945054945059</v>
      </c>
      <c r="O109" s="363">
        <v>0.54874999999999996</v>
      </c>
      <c r="P109" s="286">
        <f t="shared" ref="P109" si="30">P108/P107</f>
        <v>0.57464003715745471</v>
      </c>
    </row>
    <row r="110" spans="1:16" x14ac:dyDescent="0.25">
      <c r="A110" s="386"/>
      <c r="B110" s="396" t="s">
        <v>21</v>
      </c>
      <c r="C110" s="357" t="s">
        <v>11</v>
      </c>
      <c r="D110" s="365">
        <v>33993</v>
      </c>
      <c r="E110" s="374">
        <v>31369</v>
      </c>
      <c r="F110" s="365">
        <v>33089</v>
      </c>
      <c r="G110" s="365">
        <v>33818</v>
      </c>
      <c r="H110" s="365">
        <v>33288</v>
      </c>
      <c r="I110" s="365">
        <v>31093</v>
      </c>
      <c r="J110" s="365">
        <v>34761</v>
      </c>
      <c r="K110" s="375">
        <v>31450</v>
      </c>
      <c r="L110" s="375">
        <v>27384</v>
      </c>
      <c r="M110" s="365">
        <v>35831</v>
      </c>
      <c r="N110" s="365">
        <v>35206</v>
      </c>
      <c r="O110" s="365">
        <v>37637</v>
      </c>
      <c r="P110" s="360">
        <f>SUM(D110:O110)</f>
        <v>398919</v>
      </c>
    </row>
    <row r="111" spans="1:16" x14ac:dyDescent="0.25">
      <c r="A111" s="386"/>
      <c r="B111" s="386"/>
      <c r="C111" s="358" t="s">
        <v>12</v>
      </c>
      <c r="D111" s="361">
        <v>20284</v>
      </c>
      <c r="E111" s="376">
        <v>19379</v>
      </c>
      <c r="F111" s="361">
        <v>21609</v>
      </c>
      <c r="G111" s="361">
        <v>21217</v>
      </c>
      <c r="H111" s="361">
        <v>21253</v>
      </c>
      <c r="I111" s="361">
        <v>19268</v>
      </c>
      <c r="J111" s="361">
        <v>21562</v>
      </c>
      <c r="K111" s="361">
        <v>20573</v>
      </c>
      <c r="L111" s="361">
        <v>17895</v>
      </c>
      <c r="M111" s="361">
        <v>21701</v>
      </c>
      <c r="N111" s="361">
        <v>22561</v>
      </c>
      <c r="O111" s="361">
        <v>22540</v>
      </c>
      <c r="P111" s="362">
        <f t="shared" ref="P111" si="31">P87+P90+P93+P96+P99+P102+P105+P108</f>
        <v>249798</v>
      </c>
    </row>
    <row r="112" spans="1:16" ht="18" thickBot="1" x14ac:dyDescent="0.3">
      <c r="A112" s="387"/>
      <c r="B112" s="387"/>
      <c r="C112" s="359" t="s">
        <v>29</v>
      </c>
      <c r="D112" s="371">
        <v>0.59671108757685409</v>
      </c>
      <c r="E112" s="377">
        <v>0.61777551085466542</v>
      </c>
      <c r="F112" s="371">
        <v>0.65305690712925746</v>
      </c>
      <c r="G112" s="371">
        <v>0.62738778165474007</v>
      </c>
      <c r="H112" s="371">
        <v>0.63845830329247777</v>
      </c>
      <c r="I112" s="371">
        <v>0.6196893191393561</v>
      </c>
      <c r="J112" s="371">
        <v>0.62029285693737235</v>
      </c>
      <c r="K112" s="378">
        <v>0.6541494435612083</v>
      </c>
      <c r="L112" s="378">
        <v>0.6534837861524978</v>
      </c>
      <c r="M112" s="371">
        <v>0.6056487399179481</v>
      </c>
      <c r="N112" s="371">
        <v>0.64082826790887915</v>
      </c>
      <c r="O112" s="379">
        <v>0.59887876291946751</v>
      </c>
      <c r="P112" s="370">
        <f t="shared" ref="P112" si="32">P111/P110</f>
        <v>0.62618727110014816</v>
      </c>
    </row>
    <row r="113" spans="1:16" ht="18" thickBot="1" x14ac:dyDescent="0.45">
      <c r="A113" s="5" t="s">
        <v>13</v>
      </c>
      <c r="B113" s="202" t="s">
        <v>17</v>
      </c>
      <c r="C113" s="203" t="s">
        <v>18</v>
      </c>
      <c r="D113" s="6" t="s">
        <v>14</v>
      </c>
      <c r="E113" s="122" t="s">
        <v>0</v>
      </c>
      <c r="F113" s="6" t="s">
        <v>1</v>
      </c>
      <c r="G113" s="122" t="s">
        <v>2</v>
      </c>
      <c r="H113" s="411" t="s">
        <v>3</v>
      </c>
      <c r="I113" s="5" t="s">
        <v>4</v>
      </c>
      <c r="J113" s="6" t="s">
        <v>5</v>
      </c>
      <c r="K113" s="6" t="s">
        <v>6</v>
      </c>
      <c r="L113" s="6" t="s">
        <v>7</v>
      </c>
      <c r="M113" s="369" t="s">
        <v>8</v>
      </c>
      <c r="N113" s="5" t="s">
        <v>9</v>
      </c>
      <c r="O113" s="256" t="s">
        <v>10</v>
      </c>
      <c r="P113" s="204" t="s">
        <v>19</v>
      </c>
    </row>
    <row r="114" spans="1:16" x14ac:dyDescent="0.25">
      <c r="A114" s="385" t="s">
        <v>38</v>
      </c>
      <c r="B114" s="388" t="s">
        <v>28</v>
      </c>
      <c r="C114" s="90" t="s">
        <v>11</v>
      </c>
      <c r="D114" s="250">
        <v>12220</v>
      </c>
      <c r="E114" s="250">
        <v>13057</v>
      </c>
      <c r="F114" s="250">
        <v>14424</v>
      </c>
      <c r="G114" s="410">
        <v>15536</v>
      </c>
      <c r="H114" s="415">
        <v>14371</v>
      </c>
      <c r="I114" s="250"/>
      <c r="J114" s="250"/>
      <c r="K114" s="250"/>
      <c r="L114" s="250"/>
      <c r="M114" s="250"/>
      <c r="N114" s="250"/>
      <c r="O114" s="229"/>
      <c r="P114" s="150">
        <f>SUM(D114:O114)</f>
        <v>69608</v>
      </c>
    </row>
    <row r="115" spans="1:16" x14ac:dyDescent="0.25">
      <c r="A115" s="386"/>
      <c r="B115" s="389"/>
      <c r="C115" s="99" t="s">
        <v>12</v>
      </c>
      <c r="D115" s="251">
        <v>6904</v>
      </c>
      <c r="E115" s="251">
        <v>8621</v>
      </c>
      <c r="F115" s="251">
        <v>8898</v>
      </c>
      <c r="G115" s="251">
        <v>8945</v>
      </c>
      <c r="H115" s="413">
        <v>8224</v>
      </c>
      <c r="I115" s="251"/>
      <c r="J115" s="251"/>
      <c r="K115" s="251"/>
      <c r="L115" s="251"/>
      <c r="M115" s="251"/>
      <c r="N115" s="251"/>
      <c r="O115" s="230"/>
      <c r="P115" s="366">
        <f t="shared" ref="P115:P136" si="33">SUM(D115:O115)</f>
        <v>41592</v>
      </c>
    </row>
    <row r="116" spans="1:16" ht="18" thickBot="1" x14ac:dyDescent="0.3">
      <c r="A116" s="386"/>
      <c r="B116" s="390"/>
      <c r="C116" s="9" t="s">
        <v>29</v>
      </c>
      <c r="D116" s="363">
        <v>0.56497545008183303</v>
      </c>
      <c r="E116" s="363">
        <v>0.66025886497664088</v>
      </c>
      <c r="F116" s="363">
        <v>0.61688851913477538</v>
      </c>
      <c r="G116" s="363">
        <v>0.575759526261586</v>
      </c>
      <c r="H116" s="414">
        <v>0.57226358638925612</v>
      </c>
      <c r="I116" s="363"/>
      <c r="J116" s="363"/>
      <c r="K116" s="252"/>
      <c r="L116" s="252"/>
      <c r="M116" s="363"/>
      <c r="N116" s="363"/>
      <c r="O116" s="364"/>
      <c r="P116" s="373">
        <f>P115/P114</f>
        <v>0.59751752672106651</v>
      </c>
    </row>
    <row r="117" spans="1:16" x14ac:dyDescent="0.25">
      <c r="A117" s="386"/>
      <c r="B117" s="391" t="s">
        <v>24</v>
      </c>
      <c r="C117" s="92" t="s">
        <v>11</v>
      </c>
      <c r="D117" s="250">
        <v>2563</v>
      </c>
      <c r="E117" s="250">
        <v>4070</v>
      </c>
      <c r="F117" s="250">
        <v>4700</v>
      </c>
      <c r="G117" s="410">
        <v>4253</v>
      </c>
      <c r="H117" s="415">
        <v>4168</v>
      </c>
      <c r="I117" s="250"/>
      <c r="J117" s="367"/>
      <c r="K117" s="253"/>
      <c r="L117" s="253"/>
      <c r="M117" s="250"/>
      <c r="N117" s="250"/>
      <c r="O117" s="229"/>
      <c r="P117" s="150">
        <f>SUM(D117:O117)</f>
        <v>19754</v>
      </c>
    </row>
    <row r="118" spans="1:16" x14ac:dyDescent="0.25">
      <c r="A118" s="386"/>
      <c r="B118" s="389"/>
      <c r="C118" s="99" t="s">
        <v>12</v>
      </c>
      <c r="D118" s="251">
        <v>1727</v>
      </c>
      <c r="E118" s="251">
        <v>2738</v>
      </c>
      <c r="F118" s="251">
        <v>3058</v>
      </c>
      <c r="G118" s="251">
        <v>2565</v>
      </c>
      <c r="H118" s="413">
        <v>2699</v>
      </c>
      <c r="I118" s="251"/>
      <c r="J118" s="368"/>
      <c r="K118" s="254"/>
      <c r="L118" s="254"/>
      <c r="M118" s="251"/>
      <c r="N118" s="251"/>
      <c r="O118" s="230"/>
      <c r="P118" s="366">
        <f t="shared" si="33"/>
        <v>12787</v>
      </c>
    </row>
    <row r="119" spans="1:16" ht="18" thickBot="1" x14ac:dyDescent="0.3">
      <c r="A119" s="386"/>
      <c r="B119" s="392"/>
      <c r="C119" s="77" t="s">
        <v>29</v>
      </c>
      <c r="D119" s="363">
        <v>0.67381974248927035</v>
      </c>
      <c r="E119" s="363">
        <v>0.67272727272727273</v>
      </c>
      <c r="F119" s="363">
        <v>0.6506382978723404</v>
      </c>
      <c r="G119" s="363">
        <v>0.60310369151187393</v>
      </c>
      <c r="H119" s="414">
        <v>0.64755278310940501</v>
      </c>
      <c r="I119" s="363"/>
      <c r="J119" s="363"/>
      <c r="K119" s="252"/>
      <c r="L119" s="252"/>
      <c r="M119" s="363"/>
      <c r="N119" s="363"/>
      <c r="O119" s="364"/>
      <c r="P119" s="373">
        <f>P118/P117</f>
        <v>0.64731193682292198</v>
      </c>
    </row>
    <row r="120" spans="1:16" x14ac:dyDescent="0.25">
      <c r="A120" s="386"/>
      <c r="B120" s="388" t="s">
        <v>25</v>
      </c>
      <c r="C120" s="90" t="s">
        <v>11</v>
      </c>
      <c r="D120" s="250">
        <v>7144</v>
      </c>
      <c r="E120" s="250">
        <v>7618</v>
      </c>
      <c r="F120" s="250">
        <v>8083</v>
      </c>
      <c r="G120" s="410">
        <v>10762</v>
      </c>
      <c r="H120" s="415">
        <v>7749</v>
      </c>
      <c r="I120" s="250"/>
      <c r="J120" s="250"/>
      <c r="K120" s="250"/>
      <c r="L120" s="250"/>
      <c r="M120" s="250"/>
      <c r="N120" s="229"/>
      <c r="O120" s="229"/>
      <c r="P120" s="150">
        <f>SUM(D120:O120)</f>
        <v>41356</v>
      </c>
    </row>
    <row r="121" spans="1:16" x14ac:dyDescent="0.25">
      <c r="A121" s="386"/>
      <c r="B121" s="389"/>
      <c r="C121" s="91" t="s">
        <v>12</v>
      </c>
      <c r="D121" s="251">
        <v>4110</v>
      </c>
      <c r="E121" s="251">
        <v>4998</v>
      </c>
      <c r="F121" s="251">
        <v>4578</v>
      </c>
      <c r="G121" s="251">
        <v>5602</v>
      </c>
      <c r="H121" s="413">
        <v>4291</v>
      </c>
      <c r="I121" s="251"/>
      <c r="J121" s="251"/>
      <c r="K121" s="251"/>
      <c r="L121" s="251"/>
      <c r="M121" s="251"/>
      <c r="N121" s="230"/>
      <c r="O121" s="230"/>
      <c r="P121" s="366">
        <f t="shared" si="33"/>
        <v>23579</v>
      </c>
    </row>
    <row r="122" spans="1:16" ht="18" thickBot="1" x14ac:dyDescent="0.3">
      <c r="A122" s="386"/>
      <c r="B122" s="390"/>
      <c r="C122" s="98" t="s">
        <v>30</v>
      </c>
      <c r="D122" s="363">
        <v>0.57530795072788354</v>
      </c>
      <c r="E122" s="363">
        <v>0.65607771068521925</v>
      </c>
      <c r="F122" s="363">
        <v>0.56637387108746751</v>
      </c>
      <c r="G122" s="363">
        <v>0.52053521650250878</v>
      </c>
      <c r="H122" s="414">
        <v>0.55374887082204161</v>
      </c>
      <c r="I122" s="363"/>
      <c r="J122" s="363"/>
      <c r="K122" s="252"/>
      <c r="L122" s="252"/>
      <c r="M122" s="363"/>
      <c r="N122" s="231"/>
      <c r="O122" s="364"/>
      <c r="P122" s="373">
        <f>P121/P120</f>
        <v>0.57014701615243257</v>
      </c>
    </row>
    <row r="123" spans="1:16" x14ac:dyDescent="0.25">
      <c r="A123" s="386"/>
      <c r="B123" s="391" t="s">
        <v>27</v>
      </c>
      <c r="C123" s="92" t="s">
        <v>11</v>
      </c>
      <c r="D123" s="250">
        <v>5477</v>
      </c>
      <c r="E123" s="250">
        <v>6247</v>
      </c>
      <c r="F123" s="250">
        <v>6452</v>
      </c>
      <c r="G123" s="410">
        <v>6318</v>
      </c>
      <c r="H123" s="415">
        <v>6108</v>
      </c>
      <c r="I123" s="250"/>
      <c r="J123" s="250"/>
      <c r="K123" s="250"/>
      <c r="L123" s="250"/>
      <c r="M123" s="250"/>
      <c r="N123" s="250"/>
      <c r="O123" s="229"/>
      <c r="P123" s="150">
        <f>SUM(D123:O123)</f>
        <v>30602</v>
      </c>
    </row>
    <row r="124" spans="1:16" x14ac:dyDescent="0.25">
      <c r="A124" s="386"/>
      <c r="B124" s="389"/>
      <c r="C124" s="91" t="s">
        <v>12</v>
      </c>
      <c r="D124" s="251">
        <v>4259</v>
      </c>
      <c r="E124" s="251">
        <v>5196</v>
      </c>
      <c r="F124" s="251">
        <v>5195</v>
      </c>
      <c r="G124" s="251">
        <v>5213</v>
      </c>
      <c r="H124" s="413">
        <v>4871</v>
      </c>
      <c r="I124" s="251"/>
      <c r="J124" s="251"/>
      <c r="K124" s="251"/>
      <c r="L124" s="251"/>
      <c r="M124" s="251"/>
      <c r="N124" s="251"/>
      <c r="O124" s="230"/>
      <c r="P124" s="366">
        <f t="shared" si="33"/>
        <v>24734</v>
      </c>
    </row>
    <row r="125" spans="1:16" ht="18" thickBot="1" x14ac:dyDescent="0.3">
      <c r="A125" s="386"/>
      <c r="B125" s="392"/>
      <c r="C125" s="77" t="s">
        <v>29</v>
      </c>
      <c r="D125" s="363">
        <v>0.7776154829286106</v>
      </c>
      <c r="E125" s="363">
        <v>0.83175924443732996</v>
      </c>
      <c r="F125" s="363">
        <v>0.80517668939863607</v>
      </c>
      <c r="G125" s="363">
        <v>0.82510288065843618</v>
      </c>
      <c r="H125" s="414">
        <v>0.79747871643745905</v>
      </c>
      <c r="I125" s="363"/>
      <c r="J125" s="363"/>
      <c r="K125" s="252"/>
      <c r="L125" s="252"/>
      <c r="M125" s="363"/>
      <c r="N125" s="363"/>
      <c r="O125" s="364"/>
      <c r="P125" s="373">
        <f>P124/P123</f>
        <v>0.80824782693941577</v>
      </c>
    </row>
    <row r="126" spans="1:16" x14ac:dyDescent="0.25">
      <c r="A126" s="386"/>
      <c r="B126" s="388" t="s">
        <v>20</v>
      </c>
      <c r="C126" s="90" t="s">
        <v>11</v>
      </c>
      <c r="D126" s="250">
        <v>211</v>
      </c>
      <c r="E126" s="250">
        <v>173</v>
      </c>
      <c r="F126" s="250">
        <v>170</v>
      </c>
      <c r="G126" s="410">
        <v>197</v>
      </c>
      <c r="H126" s="415">
        <v>140</v>
      </c>
      <c r="I126" s="250"/>
      <c r="J126" s="250"/>
      <c r="K126" s="250"/>
      <c r="L126" s="250"/>
      <c r="M126" s="250"/>
      <c r="N126" s="250"/>
      <c r="O126" s="229"/>
      <c r="P126" s="150">
        <f>SUM(D126:O126)</f>
        <v>891</v>
      </c>
    </row>
    <row r="127" spans="1:16" x14ac:dyDescent="0.25">
      <c r="A127" s="386"/>
      <c r="B127" s="389"/>
      <c r="C127" s="91" t="s">
        <v>12</v>
      </c>
      <c r="D127" s="251">
        <v>73</v>
      </c>
      <c r="E127" s="251">
        <v>65</v>
      </c>
      <c r="F127" s="251">
        <v>63</v>
      </c>
      <c r="G127" s="251">
        <v>89</v>
      </c>
      <c r="H127" s="413">
        <v>49</v>
      </c>
      <c r="I127" s="251"/>
      <c r="J127" s="251"/>
      <c r="K127" s="251"/>
      <c r="L127" s="251"/>
      <c r="M127" s="251"/>
      <c r="N127" s="251"/>
      <c r="O127" s="230"/>
      <c r="P127" s="366">
        <f t="shared" si="33"/>
        <v>339</v>
      </c>
    </row>
    <row r="128" spans="1:16" ht="18" thickBot="1" x14ac:dyDescent="0.3">
      <c r="A128" s="386"/>
      <c r="B128" s="390"/>
      <c r="C128" s="9" t="s">
        <v>29</v>
      </c>
      <c r="D128" s="363">
        <v>0.34597156398104267</v>
      </c>
      <c r="E128" s="363">
        <v>0.37572254335260113</v>
      </c>
      <c r="F128" s="363">
        <v>0.37058823529411766</v>
      </c>
      <c r="G128" s="363">
        <v>0.45177664974619292</v>
      </c>
      <c r="H128" s="414">
        <v>0.35</v>
      </c>
      <c r="I128" s="363"/>
      <c r="J128" s="363"/>
      <c r="K128" s="252"/>
      <c r="L128" s="252"/>
      <c r="M128" s="363"/>
      <c r="N128" s="363"/>
      <c r="O128" s="364"/>
      <c r="P128" s="373">
        <f>P127/P126</f>
        <v>0.38047138047138046</v>
      </c>
    </row>
    <row r="129" spans="1:16" x14ac:dyDescent="0.25">
      <c r="A129" s="386"/>
      <c r="B129" s="393" t="s">
        <v>32</v>
      </c>
      <c r="C129" s="209" t="s">
        <v>11</v>
      </c>
      <c r="D129" s="250">
        <v>2421</v>
      </c>
      <c r="E129" s="250">
        <v>2870</v>
      </c>
      <c r="F129" s="250">
        <v>2752</v>
      </c>
      <c r="G129" s="250">
        <v>2684</v>
      </c>
      <c r="H129" s="412">
        <v>1818</v>
      </c>
      <c r="I129" s="250"/>
      <c r="J129" s="250"/>
      <c r="K129" s="250"/>
      <c r="L129" s="250"/>
      <c r="M129" s="250"/>
      <c r="N129" s="250"/>
      <c r="O129" s="229"/>
      <c r="P129" s="150">
        <f>SUM(D129:O129)</f>
        <v>12545</v>
      </c>
    </row>
    <row r="130" spans="1:16" x14ac:dyDescent="0.25">
      <c r="A130" s="386"/>
      <c r="B130" s="394"/>
      <c r="C130" s="68" t="s">
        <v>12</v>
      </c>
      <c r="D130" s="251">
        <v>1587</v>
      </c>
      <c r="E130" s="251">
        <v>1691</v>
      </c>
      <c r="F130" s="251">
        <v>1961</v>
      </c>
      <c r="G130" s="251">
        <v>1834</v>
      </c>
      <c r="H130" s="413">
        <v>1196</v>
      </c>
      <c r="I130" s="251"/>
      <c r="J130" s="251"/>
      <c r="K130" s="251"/>
      <c r="L130" s="251"/>
      <c r="M130" s="251"/>
      <c r="N130" s="251"/>
      <c r="O130" s="230"/>
      <c r="P130" s="366">
        <f t="shared" si="33"/>
        <v>8269</v>
      </c>
    </row>
    <row r="131" spans="1:16" ht="18" thickBot="1" x14ac:dyDescent="0.3">
      <c r="A131" s="386"/>
      <c r="B131" s="392"/>
      <c r="C131" s="89" t="s">
        <v>29</v>
      </c>
      <c r="D131" s="363">
        <v>0.65551425030978938</v>
      </c>
      <c r="E131" s="363">
        <v>0.589198606271777</v>
      </c>
      <c r="F131" s="363">
        <v>0.71257267441860461</v>
      </c>
      <c r="G131" s="363">
        <v>0.68330849478390465</v>
      </c>
      <c r="H131" s="414">
        <v>0.65786578657865791</v>
      </c>
      <c r="I131" s="363"/>
      <c r="J131" s="363"/>
      <c r="K131" s="255"/>
      <c r="L131" s="255"/>
      <c r="M131" s="363"/>
      <c r="N131" s="363"/>
      <c r="O131" s="364"/>
      <c r="P131" s="373">
        <f>P130/P129</f>
        <v>0.65914707054603427</v>
      </c>
    </row>
    <row r="132" spans="1:16" x14ac:dyDescent="0.25">
      <c r="A132" s="386"/>
      <c r="B132" s="395" t="s">
        <v>33</v>
      </c>
      <c r="C132" s="81" t="s">
        <v>11</v>
      </c>
      <c r="D132" s="250">
        <v>1194</v>
      </c>
      <c r="E132" s="250">
        <v>1672</v>
      </c>
      <c r="F132" s="250">
        <v>2525</v>
      </c>
      <c r="G132" s="250">
        <v>3254</v>
      </c>
      <c r="H132" s="412">
        <v>3102</v>
      </c>
      <c r="I132" s="250"/>
      <c r="J132" s="250"/>
      <c r="K132" s="250"/>
      <c r="L132" s="250"/>
      <c r="M132" s="250"/>
      <c r="N132" s="250"/>
      <c r="O132" s="229"/>
      <c r="P132" s="150">
        <f>SUM(D132:O132)</f>
        <v>11747</v>
      </c>
    </row>
    <row r="133" spans="1:16" x14ac:dyDescent="0.25">
      <c r="A133" s="386"/>
      <c r="B133" s="394"/>
      <c r="C133" s="16" t="s">
        <v>12</v>
      </c>
      <c r="D133" s="251">
        <v>821</v>
      </c>
      <c r="E133" s="251">
        <v>1257</v>
      </c>
      <c r="F133" s="251">
        <v>1268</v>
      </c>
      <c r="G133" s="251">
        <v>1379</v>
      </c>
      <c r="H133" s="413">
        <v>1240</v>
      </c>
      <c r="I133" s="251"/>
      <c r="J133" s="251"/>
      <c r="K133" s="251"/>
      <c r="L133" s="251"/>
      <c r="M133" s="251"/>
      <c r="N133" s="251"/>
      <c r="O133" s="230"/>
      <c r="P133" s="366">
        <f t="shared" si="33"/>
        <v>5965</v>
      </c>
    </row>
    <row r="134" spans="1:16" ht="18" thickBot="1" x14ac:dyDescent="0.3">
      <c r="A134" s="386"/>
      <c r="B134" s="390"/>
      <c r="C134" s="98" t="s">
        <v>29</v>
      </c>
      <c r="D134" s="363">
        <v>0.68760469011725289</v>
      </c>
      <c r="E134" s="363">
        <v>0.75179425837320579</v>
      </c>
      <c r="F134" s="363">
        <v>0.50217821782178218</v>
      </c>
      <c r="G134" s="363">
        <v>0.42378610940381067</v>
      </c>
      <c r="H134" s="414">
        <v>0.39974210186976145</v>
      </c>
      <c r="I134" s="363"/>
      <c r="J134" s="363"/>
      <c r="K134" s="252"/>
      <c r="L134" s="252"/>
      <c r="M134" s="363"/>
      <c r="N134" s="363"/>
      <c r="O134" s="364"/>
      <c r="P134" s="373">
        <f>P133/P132</f>
        <v>0.50778922278028438</v>
      </c>
    </row>
    <row r="135" spans="1:16" x14ac:dyDescent="0.25">
      <c r="A135" s="386"/>
      <c r="B135" s="395" t="s">
        <v>34</v>
      </c>
      <c r="C135" s="102" t="s">
        <v>11</v>
      </c>
      <c r="D135" s="250">
        <v>1033</v>
      </c>
      <c r="E135" s="250">
        <v>1007</v>
      </c>
      <c r="F135" s="250">
        <v>1419</v>
      </c>
      <c r="G135" s="250">
        <v>1770</v>
      </c>
      <c r="H135" s="412">
        <v>1433</v>
      </c>
      <c r="I135" s="250"/>
      <c r="J135" s="250"/>
      <c r="K135" s="250"/>
      <c r="L135" s="250"/>
      <c r="M135" s="250"/>
      <c r="N135" s="250"/>
      <c r="O135" s="229"/>
      <c r="P135" s="150">
        <f>SUM(D135:O135)</f>
        <v>6662</v>
      </c>
    </row>
    <row r="136" spans="1:16" x14ac:dyDescent="0.25">
      <c r="A136" s="386"/>
      <c r="B136" s="394"/>
      <c r="C136" s="17" t="s">
        <v>12</v>
      </c>
      <c r="D136" s="251">
        <v>572</v>
      </c>
      <c r="E136" s="251">
        <v>543</v>
      </c>
      <c r="F136" s="251">
        <v>668</v>
      </c>
      <c r="G136" s="251">
        <v>878</v>
      </c>
      <c r="H136" s="413">
        <v>704</v>
      </c>
      <c r="I136" s="251"/>
      <c r="J136" s="251"/>
      <c r="K136" s="251"/>
      <c r="L136" s="251"/>
      <c r="M136" s="251"/>
      <c r="N136" s="251"/>
      <c r="O136" s="230"/>
      <c r="P136" s="366">
        <f t="shared" si="33"/>
        <v>3365</v>
      </c>
    </row>
    <row r="137" spans="1:16" ht="18" thickBot="1" x14ac:dyDescent="0.3">
      <c r="A137" s="386"/>
      <c r="B137" s="390"/>
      <c r="C137" s="9" t="s">
        <v>29</v>
      </c>
      <c r="D137" s="363">
        <v>0.55372700871248792</v>
      </c>
      <c r="E137" s="363">
        <v>0.53922542204568025</v>
      </c>
      <c r="F137" s="363">
        <v>0.47075405214940097</v>
      </c>
      <c r="G137" s="363">
        <v>0.49604519774011302</v>
      </c>
      <c r="H137" s="414">
        <v>0.49127704117236565</v>
      </c>
      <c r="I137" s="363"/>
      <c r="J137" s="363"/>
      <c r="K137" s="252"/>
      <c r="L137" s="252"/>
      <c r="M137" s="363"/>
      <c r="N137" s="363"/>
      <c r="O137" s="364"/>
      <c r="P137" s="384">
        <f>P136/P135</f>
        <v>0.50510357250075055</v>
      </c>
    </row>
    <row r="138" spans="1:16" x14ac:dyDescent="0.25">
      <c r="A138" s="386"/>
      <c r="B138" s="396" t="s">
        <v>21</v>
      </c>
      <c r="C138" s="357" t="s">
        <v>11</v>
      </c>
      <c r="D138" s="365">
        <v>32263</v>
      </c>
      <c r="E138" s="365">
        <v>36714</v>
      </c>
      <c r="F138" s="365">
        <v>40525</v>
      </c>
      <c r="G138" s="365">
        <v>44774</v>
      </c>
      <c r="H138" s="416">
        <v>38889</v>
      </c>
      <c r="I138" s="365"/>
      <c r="J138" s="365"/>
      <c r="K138" s="375"/>
      <c r="L138" s="375"/>
      <c r="M138" s="365"/>
      <c r="N138" s="365"/>
      <c r="O138" s="374"/>
      <c r="P138" s="380">
        <f>SUM(D138:O138)</f>
        <v>193165</v>
      </c>
    </row>
    <row r="139" spans="1:16" x14ac:dyDescent="0.25">
      <c r="A139" s="386"/>
      <c r="B139" s="386"/>
      <c r="C139" s="358" t="s">
        <v>12</v>
      </c>
      <c r="D139" s="361">
        <v>20053</v>
      </c>
      <c r="E139" s="361">
        <v>25109</v>
      </c>
      <c r="F139" s="361">
        <v>25689</v>
      </c>
      <c r="G139" s="361">
        <v>26505</v>
      </c>
      <c r="H139" s="417">
        <v>23274</v>
      </c>
      <c r="I139" s="361"/>
      <c r="J139" s="361"/>
      <c r="K139" s="361"/>
      <c r="L139" s="361"/>
      <c r="M139" s="361"/>
      <c r="N139" s="361"/>
      <c r="O139" s="376"/>
      <c r="P139" s="381">
        <f>SUM(D139:O139)</f>
        <v>120630</v>
      </c>
    </row>
    <row r="140" spans="1:16" ht="18" thickBot="1" x14ac:dyDescent="0.3">
      <c r="A140" s="387"/>
      <c r="B140" s="387"/>
      <c r="C140" s="359" t="s">
        <v>29</v>
      </c>
      <c r="D140" s="379">
        <v>0.62154790317081487</v>
      </c>
      <c r="E140" s="379">
        <v>0.68390804597701149</v>
      </c>
      <c r="F140" s="379">
        <v>0.6339049969154843</v>
      </c>
      <c r="G140" s="379">
        <v>0.59197302005628272</v>
      </c>
      <c r="H140" s="418">
        <v>0.59847257579264057</v>
      </c>
      <c r="I140" s="371"/>
      <c r="J140" s="371"/>
      <c r="K140" s="378"/>
      <c r="L140" s="378"/>
      <c r="M140" s="371"/>
      <c r="N140" s="371"/>
      <c r="O140" s="382"/>
      <c r="P140" s="383">
        <f>P139/P138</f>
        <v>0.62449201459891801</v>
      </c>
    </row>
  </sheetData>
  <mergeCells count="50">
    <mergeCell ref="A86:A112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B39:B41"/>
    <mergeCell ref="B42:B44"/>
    <mergeCell ref="B54:B56"/>
    <mergeCell ref="B45:B47"/>
    <mergeCell ref="B48:B5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  <mergeCell ref="A114:A140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2021년이후월별회원사별경매대수(25년5월)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UserK</cp:lastModifiedBy>
  <cp:lastPrinted>2022-12-02T01:58:27Z</cp:lastPrinted>
  <dcterms:created xsi:type="dcterms:W3CDTF">2022-10-18T05:27:36Z</dcterms:created>
  <dcterms:modified xsi:type="dcterms:W3CDTF">2025-07-24T08:12:28Z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