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66679A6-F64F-4286-BC9C-41CA757A0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6년02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3" i="8" l="1"/>
  <c r="P172" i="8"/>
  <c r="P170" i="8"/>
  <c r="P169" i="8"/>
  <c r="P167" i="8"/>
  <c r="P166" i="8"/>
  <c r="P164" i="8"/>
  <c r="P163" i="8"/>
  <c r="P161" i="8"/>
  <c r="P160" i="8"/>
  <c r="P158" i="8"/>
  <c r="P157" i="8"/>
  <c r="P155" i="8"/>
  <c r="P154" i="8"/>
  <c r="P152" i="8"/>
  <c r="P151" i="8"/>
  <c r="P149" i="8"/>
  <c r="P148" i="8"/>
  <c r="P146" i="8"/>
  <c r="P145" i="8"/>
  <c r="I142" i="8"/>
  <c r="P142" i="8" s="1"/>
  <c r="J141" i="8"/>
  <c r="I141" i="8"/>
  <c r="K119" i="8"/>
  <c r="J119" i="8"/>
  <c r="I119" i="8"/>
  <c r="P139" i="8"/>
  <c r="P138" i="8"/>
  <c r="P171" i="8" l="1"/>
  <c r="P150" i="8"/>
  <c r="P153" i="8"/>
  <c r="P165" i="8"/>
  <c r="P156" i="8"/>
  <c r="P168" i="8"/>
  <c r="P147" i="8"/>
  <c r="P159" i="8"/>
  <c r="P162" i="8"/>
  <c r="P174" i="8"/>
  <c r="P140" i="8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<sst xmlns="http://schemas.openxmlformats.org/spreadsheetml/2006/main" count="325" uniqueCount="42">
  <si>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</si>
  <si>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</si>
  <si>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</si>
  <si>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</si>
  <si>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</si>
  <si>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</si>
  <si>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</si>
  <si>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</si>
  <si>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</si>
  <si>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</si>
  <si>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</si>
  <si>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</si>
  <si>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</si>
  <si>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</si>
  <si>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</si>
  <si>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</si>
  <si>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</si>
  <si>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</si>
  <si>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</si>
  <si>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</si>
  <si>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</si>
  <si>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</si>
  <si>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</si>
  <si>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</si>
  <si>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</si>
  <si>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</si>
  <si>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</si>
  <si>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</si>
  <si>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</si>
  <si>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</si>
  <si>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</si>
  <si>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</si>
  <si>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</si>
  <si>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</si>
  <si>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</si>
  <si>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</si>
  <si>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</si>
  <si>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</si>
  <si>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</si>
  <si>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</si>
  <si>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</si>
  <si>
    <t>2026년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</si>
</sst>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2CC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41" fontId="4" fillId="4" borderId="12" xfId="2" applyFont="1" applyFill="1" applyBorder="1">
      <alignment vertical="center"/>
    </xf>
    <xf numFmtId="41" fontId="3" fillId="5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1" fontId="3" fillId="14" borderId="12" xfId="0" applyNumberFormat="1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topLeftCell="A141" zoomScale="82" zoomScaleNormal="82" workbookViewId="0">
      <selection activeCell="F178" sqref="F178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10.29687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0" t="s">
        <v>15</v>
      </c>
      <c r="B2" s="423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1"/>
      <c r="B3" s="424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1"/>
      <c r="B4" s="424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1"/>
      <c r="B5" s="424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1"/>
      <c r="B6" s="424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1"/>
      <c r="B7" s="424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1"/>
      <c r="B8" s="424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1"/>
      <c r="B9" s="424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1"/>
      <c r="B10" s="424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1"/>
      <c r="B11" s="424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1"/>
      <c r="B12" s="424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1"/>
      <c r="B13" s="424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1"/>
      <c r="B14" s="424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1"/>
      <c r="B15" s="424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1"/>
      <c r="B16" s="425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1"/>
      <c r="B17" s="424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1"/>
      <c r="B18" s="424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1"/>
      <c r="B19" s="425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1"/>
      <c r="B20" s="424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1"/>
      <c r="B21" s="424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1"/>
      <c r="B22" s="425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1"/>
      <c r="B23" s="424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1"/>
      <c r="B24" s="424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1"/>
      <c r="B25" s="425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1"/>
      <c r="B26" s="426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1"/>
      <c r="B27" s="427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2"/>
      <c r="B28" s="428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08" t="s">
        <v>16</v>
      </c>
      <c r="B30" s="411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09"/>
      <c r="B31" s="412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09"/>
      <c r="B32" s="413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09"/>
      <c r="B33" s="414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09"/>
      <c r="B34" s="412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09"/>
      <c r="B35" s="415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09"/>
      <c r="B36" s="411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09"/>
      <c r="B37" s="412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09"/>
      <c r="B38" s="413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09"/>
      <c r="B39" s="414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09"/>
      <c r="B40" s="412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09"/>
      <c r="B41" s="415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09"/>
      <c r="B42" s="411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09"/>
      <c r="B43" s="412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09"/>
      <c r="B44" s="413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09"/>
      <c r="B45" s="416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09"/>
      <c r="B46" s="417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09"/>
      <c r="B47" s="415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09"/>
      <c r="B48" s="418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09"/>
      <c r="B49" s="417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09"/>
      <c r="B50" s="413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09"/>
      <c r="B51" s="418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09"/>
      <c r="B52" s="417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09"/>
      <c r="B53" s="413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09"/>
      <c r="B54" s="408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09"/>
      <c r="B55" s="409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0"/>
      <c r="B56" s="410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29" t="s">
        <v>31</v>
      </c>
      <c r="B58" s="411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30"/>
      <c r="B59" s="412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30"/>
      <c r="B60" s="413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30"/>
      <c r="B61" s="414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30"/>
      <c r="B62" s="412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30"/>
      <c r="B63" s="415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30"/>
      <c r="B64" s="411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30"/>
      <c r="B65" s="412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30"/>
      <c r="B66" s="413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30"/>
      <c r="B67" s="414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30"/>
      <c r="B68" s="412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30"/>
      <c r="B69" s="415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30"/>
      <c r="B70" s="411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30"/>
      <c r="B71" s="412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30"/>
      <c r="B72" s="413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30"/>
      <c r="B73" s="416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30"/>
      <c r="B74" s="417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30"/>
      <c r="B75" s="415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30"/>
      <c r="B76" s="418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30"/>
      <c r="B77" s="417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30"/>
      <c r="B78" s="413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30"/>
      <c r="B79" s="418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30"/>
      <c r="B80" s="417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30"/>
      <c r="B81" s="413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30"/>
      <c r="B82" s="432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30"/>
      <c r="B83" s="430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31"/>
      <c r="B84" s="431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08" t="s">
        <v>37</v>
      </c>
      <c r="B86" s="411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09"/>
      <c r="B87" s="412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09"/>
      <c r="B88" s="413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09"/>
      <c r="B89" s="414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09"/>
      <c r="B90" s="412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09"/>
      <c r="B91" s="415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09"/>
      <c r="B92" s="411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09"/>
      <c r="B93" s="412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09"/>
      <c r="B94" s="413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09"/>
      <c r="B95" s="414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09"/>
      <c r="B96" s="412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09"/>
      <c r="B97" s="415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09"/>
      <c r="B98" s="411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09"/>
      <c r="B99" s="412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09"/>
      <c r="B100" s="413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09"/>
      <c r="B101" s="416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09"/>
      <c r="B102" s="417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09"/>
      <c r="B103" s="415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09"/>
      <c r="B104" s="418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09"/>
      <c r="B105" s="417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09"/>
      <c r="B106" s="413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09"/>
      <c r="B107" s="418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09"/>
      <c r="B108" s="417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09"/>
      <c r="B109" s="413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09"/>
      <c r="B110" s="419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09"/>
      <c r="B111" s="409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0"/>
      <c r="B112" s="410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88" t="s">
        <v>4</v>
      </c>
      <c r="J113" s="6" t="s">
        <v>5</v>
      </c>
      <c r="K113" s="5" t="s">
        <v>40</v>
      </c>
      <c r="L113" s="6" t="s">
        <v>7</v>
      </c>
      <c r="M113" s="369" t="s">
        <v>8</v>
      </c>
      <c r="N113" s="5" t="s">
        <v>9</v>
      </c>
      <c r="O113" s="6" t="s">
        <v>10</v>
      </c>
      <c r="P113" s="204" t="s">
        <v>19</v>
      </c>
    </row>
    <row r="114" spans="1:16" x14ac:dyDescent="0.25">
      <c r="A114" s="408" t="s">
        <v>38</v>
      </c>
      <c r="B114" s="411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4">
        <v>15536</v>
      </c>
      <c r="H114" s="384">
        <v>14371</v>
      </c>
      <c r="I114" s="384">
        <v>13607</v>
      </c>
      <c r="J114" s="384">
        <v>15732</v>
      </c>
      <c r="K114" s="232">
        <v>11700</v>
      </c>
      <c r="L114" s="384">
        <v>11241</v>
      </c>
      <c r="M114" s="384">
        <v>10646</v>
      </c>
      <c r="N114" s="384">
        <v>13548</v>
      </c>
      <c r="O114" s="384">
        <v>14150</v>
      </c>
      <c r="P114" s="150">
        <f>SUM(D114:O114)</f>
        <v>160232</v>
      </c>
    </row>
    <row r="115" spans="1:16" x14ac:dyDescent="0.25">
      <c r="A115" s="409"/>
      <c r="B115" s="412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251">
        <v>6901</v>
      </c>
      <c r="N115" s="251">
        <v>7975</v>
      </c>
      <c r="O115" s="251">
        <v>7480</v>
      </c>
      <c r="P115" s="366">
        <f>SUM(D115:O115)</f>
        <v>94838</v>
      </c>
    </row>
    <row r="116" spans="1:16" ht="18" thickBot="1" x14ac:dyDescent="0.3">
      <c r="A116" s="409"/>
      <c r="B116" s="413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63">
        <v>0.64822468532782263</v>
      </c>
      <c r="N116" s="363">
        <v>0.58864777088869202</v>
      </c>
      <c r="O116" s="363">
        <v>0.52862190812720844</v>
      </c>
      <c r="P116" s="373">
        <f>P115/P114</f>
        <v>0.59187927505117577</v>
      </c>
    </row>
    <row r="117" spans="1:16" x14ac:dyDescent="0.25">
      <c r="A117" s="409"/>
      <c r="B117" s="414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4">
        <v>4253</v>
      </c>
      <c r="H117" s="384">
        <v>4168</v>
      </c>
      <c r="I117" s="391">
        <v>6445</v>
      </c>
      <c r="J117" s="394">
        <v>4529</v>
      </c>
      <c r="K117" s="397">
        <v>3110</v>
      </c>
      <c r="L117" s="384">
        <v>3579</v>
      </c>
      <c r="M117" s="404">
        <v>2097</v>
      </c>
      <c r="N117" s="384">
        <v>3028</v>
      </c>
      <c r="O117" s="384">
        <v>3783</v>
      </c>
      <c r="P117" s="150">
        <f>SUM(D117:O117)</f>
        <v>46325</v>
      </c>
    </row>
    <row r="118" spans="1:16" x14ac:dyDescent="0.25">
      <c r="A118" s="409"/>
      <c r="B118" s="412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2">
        <v>3960</v>
      </c>
      <c r="J118" s="395">
        <v>2786</v>
      </c>
      <c r="K118" s="398">
        <v>1940</v>
      </c>
      <c r="L118" s="251">
        <v>2197</v>
      </c>
      <c r="M118" s="152">
        <v>1398</v>
      </c>
      <c r="N118" s="251">
        <v>1837</v>
      </c>
      <c r="O118" s="251">
        <v>2488</v>
      </c>
      <c r="P118" s="366">
        <f>SUM(D118:O118)</f>
        <v>29393</v>
      </c>
    </row>
    <row r="119" spans="1:16" ht="18" thickBot="1" x14ac:dyDescent="0.3">
      <c r="A119" s="409"/>
      <c r="B119" s="415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93">
        <f>+I118/I117</f>
        <v>0.61442979053529867</v>
      </c>
      <c r="J119" s="396">
        <f>+J118/J117</f>
        <v>0.61514683153013905</v>
      </c>
      <c r="K119" s="399">
        <f>+K118/K117</f>
        <v>0.6237942122186495</v>
      </c>
      <c r="L119" s="363">
        <v>0.6138586197261805</v>
      </c>
      <c r="M119" s="373">
        <v>0.66666666666666663</v>
      </c>
      <c r="N119" s="363">
        <v>0.60667107001321008</v>
      </c>
      <c r="O119" s="363">
        <v>0.65767909066878139</v>
      </c>
      <c r="P119" s="373">
        <f>P118/P117</f>
        <v>0.63449541284403665</v>
      </c>
    </row>
    <row r="120" spans="1:16" x14ac:dyDescent="0.25">
      <c r="A120" s="409"/>
      <c r="B120" s="411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4">
        <v>10762</v>
      </c>
      <c r="H120" s="384">
        <v>7749</v>
      </c>
      <c r="I120" s="250">
        <v>7274</v>
      </c>
      <c r="J120" s="389">
        <v>8939</v>
      </c>
      <c r="K120" s="232">
        <v>6787</v>
      </c>
      <c r="L120" s="384">
        <v>6881</v>
      </c>
      <c r="M120" s="384">
        <v>7322</v>
      </c>
      <c r="N120" s="384">
        <v>7841</v>
      </c>
      <c r="O120" s="384">
        <v>11128</v>
      </c>
      <c r="P120" s="150">
        <f>SUM(D120:O120)</f>
        <v>97528</v>
      </c>
    </row>
    <row r="121" spans="1:16" x14ac:dyDescent="0.25">
      <c r="A121" s="409"/>
      <c r="B121" s="412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251">
        <v>4135</v>
      </c>
      <c r="N121" s="251">
        <v>4183</v>
      </c>
      <c r="O121" s="251">
        <v>5117</v>
      </c>
      <c r="P121" s="366">
        <f>SUM(D121:O121)</f>
        <v>53868</v>
      </c>
    </row>
    <row r="122" spans="1:16" ht="18" thickBot="1" x14ac:dyDescent="0.3">
      <c r="A122" s="409"/>
      <c r="B122" s="413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0">
        <v>0.57187604877503073</v>
      </c>
      <c r="K122" s="364">
        <v>0.54162369235302787</v>
      </c>
      <c r="L122" s="363">
        <v>0.58988519110594395</v>
      </c>
      <c r="M122" s="363">
        <v>0.56473641081671677</v>
      </c>
      <c r="N122" s="363">
        <v>0.53347787272031633</v>
      </c>
      <c r="O122" s="363">
        <v>0.45983105679367364</v>
      </c>
      <c r="P122" s="373">
        <f>P121/P120</f>
        <v>0.55233368878681</v>
      </c>
    </row>
    <row r="123" spans="1:16" x14ac:dyDescent="0.25">
      <c r="A123" s="409"/>
      <c r="B123" s="414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4">
        <v>6318</v>
      </c>
      <c r="H123" s="384">
        <v>6108</v>
      </c>
      <c r="I123" s="250">
        <v>5674</v>
      </c>
      <c r="J123" s="384">
        <v>6970</v>
      </c>
      <c r="K123" s="232">
        <v>5129</v>
      </c>
      <c r="L123" s="384">
        <v>5374</v>
      </c>
      <c r="M123" s="384">
        <v>4902</v>
      </c>
      <c r="N123" s="384">
        <v>5613</v>
      </c>
      <c r="O123" s="384">
        <v>6312</v>
      </c>
      <c r="P123" s="150">
        <f>SUM(D123:O123)</f>
        <v>70576</v>
      </c>
    </row>
    <row r="124" spans="1:16" x14ac:dyDescent="0.25">
      <c r="A124" s="409"/>
      <c r="B124" s="412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251">
        <v>3924</v>
      </c>
      <c r="N124" s="251">
        <v>4461</v>
      </c>
      <c r="O124" s="251">
        <v>4615</v>
      </c>
      <c r="P124" s="366">
        <f>SUM(D124:O124)</f>
        <v>56280</v>
      </c>
    </row>
    <row r="125" spans="1:16" ht="18" thickBot="1" x14ac:dyDescent="0.3">
      <c r="A125" s="409"/>
      <c r="B125" s="415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63">
        <v>0.80048959608323134</v>
      </c>
      <c r="N125" s="363">
        <v>0.794762159273116</v>
      </c>
      <c r="O125" s="363">
        <v>0.7311470215462611</v>
      </c>
      <c r="P125" s="373">
        <f>P124/P123</f>
        <v>0.79743822262525499</v>
      </c>
    </row>
    <row r="126" spans="1:16" x14ac:dyDescent="0.25">
      <c r="A126" s="409"/>
      <c r="B126" s="411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4">
        <v>197</v>
      </c>
      <c r="H126" s="384">
        <v>140</v>
      </c>
      <c r="I126" s="250">
        <v>192</v>
      </c>
      <c r="J126" s="384">
        <v>227</v>
      </c>
      <c r="K126" s="232">
        <v>181</v>
      </c>
      <c r="L126" s="384">
        <v>279</v>
      </c>
      <c r="M126" s="384">
        <v>245</v>
      </c>
      <c r="N126" s="384">
        <v>285</v>
      </c>
      <c r="O126" s="384">
        <v>409</v>
      </c>
      <c r="P126" s="150">
        <f>SUM(D126:O126)</f>
        <v>2709</v>
      </c>
    </row>
    <row r="127" spans="1:16" x14ac:dyDescent="0.25">
      <c r="A127" s="409"/>
      <c r="B127" s="412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251">
        <v>97</v>
      </c>
      <c r="N127" s="251">
        <v>125</v>
      </c>
      <c r="O127" s="251">
        <v>130</v>
      </c>
      <c r="P127" s="366">
        <f>SUM(D127:O127)</f>
        <v>1023</v>
      </c>
    </row>
    <row r="128" spans="1:16" ht="18" thickBot="1" x14ac:dyDescent="0.3">
      <c r="A128" s="409"/>
      <c r="B128" s="413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63">
        <v>0.39591836734693875</v>
      </c>
      <c r="N128" s="363">
        <v>0.43859649122807015</v>
      </c>
      <c r="O128" s="363">
        <v>0.31784841075794623</v>
      </c>
      <c r="P128" s="373">
        <f>P127/P126</f>
        <v>0.37763012181616834</v>
      </c>
    </row>
    <row r="129" spans="1:16" x14ac:dyDescent="0.25">
      <c r="A129" s="409"/>
      <c r="B129" s="416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89">
        <v>2561</v>
      </c>
      <c r="K129" s="232">
        <v>1902</v>
      </c>
      <c r="L129" s="384">
        <v>1994</v>
      </c>
      <c r="M129" s="384">
        <v>2342</v>
      </c>
      <c r="N129" s="384">
        <v>2857</v>
      </c>
      <c r="O129" s="384">
        <v>2203</v>
      </c>
      <c r="P129" s="150">
        <f>SUM(D129:O129)</f>
        <v>28505</v>
      </c>
    </row>
    <row r="130" spans="1:16" x14ac:dyDescent="0.25">
      <c r="A130" s="409"/>
      <c r="B130" s="417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251">
        <v>1375</v>
      </c>
      <c r="N130" s="251">
        <v>1758</v>
      </c>
      <c r="O130" s="251">
        <v>1358</v>
      </c>
      <c r="P130" s="366">
        <f>SUM(D130:O130)</f>
        <v>18389</v>
      </c>
    </row>
    <row r="131" spans="1:16" ht="18" thickBot="1" x14ac:dyDescent="0.3">
      <c r="A131" s="409"/>
      <c r="B131" s="415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0">
        <v>0.63725107379929713</v>
      </c>
      <c r="K131" s="364">
        <v>0.68349106203995791</v>
      </c>
      <c r="L131" s="363">
        <v>0.63340020060180546</v>
      </c>
      <c r="M131" s="363">
        <v>0.58710503842869344</v>
      </c>
      <c r="N131" s="363">
        <v>0.61533076653832697</v>
      </c>
      <c r="O131" s="363">
        <v>0.61643213799364505</v>
      </c>
      <c r="P131" s="373">
        <f>P130/P129</f>
        <v>0.64511489212418871</v>
      </c>
    </row>
    <row r="132" spans="1:16" x14ac:dyDescent="0.25">
      <c r="A132" s="409"/>
      <c r="B132" s="418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4">
        <v>3238</v>
      </c>
      <c r="K132" s="389">
        <v>2470</v>
      </c>
      <c r="L132" s="384">
        <v>2642</v>
      </c>
      <c r="M132" s="389">
        <v>2665</v>
      </c>
      <c r="N132" s="384">
        <v>2587</v>
      </c>
      <c r="O132" s="384">
        <v>2612</v>
      </c>
      <c r="P132" s="150">
        <f>SUM(D132:O132)</f>
        <v>30962</v>
      </c>
    </row>
    <row r="133" spans="1:16" x14ac:dyDescent="0.25">
      <c r="A133" s="409"/>
      <c r="B133" s="417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265">
        <v>1297</v>
      </c>
      <c r="N133" s="251">
        <v>1489</v>
      </c>
      <c r="O133" s="251">
        <v>1495</v>
      </c>
      <c r="P133" s="366">
        <f>SUM(D133:O133)</f>
        <v>15433</v>
      </c>
    </row>
    <row r="134" spans="1:16" ht="18" thickBot="1" x14ac:dyDescent="0.3">
      <c r="A134" s="409"/>
      <c r="B134" s="413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0">
        <v>0.50526315789473686</v>
      </c>
      <c r="L134" s="363">
        <v>0.49356548069644207</v>
      </c>
      <c r="M134" s="390">
        <v>0.48667917448405251</v>
      </c>
      <c r="N134" s="363">
        <v>0.57557015848473136</v>
      </c>
      <c r="O134" s="363">
        <v>0.5723583460949464</v>
      </c>
      <c r="P134" s="373">
        <f>P133/P132</f>
        <v>0.49844971255086878</v>
      </c>
    </row>
    <row r="135" spans="1:16" x14ac:dyDescent="0.25">
      <c r="A135" s="409"/>
      <c r="B135" s="418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89">
        <v>1612</v>
      </c>
      <c r="K135" s="232">
        <v>1324</v>
      </c>
      <c r="L135" s="384">
        <v>1342</v>
      </c>
      <c r="M135" s="384">
        <v>1107</v>
      </c>
      <c r="N135" s="384">
        <v>1366</v>
      </c>
      <c r="O135" s="384">
        <v>1649</v>
      </c>
      <c r="P135" s="150">
        <f>SUM(D135:O135)</f>
        <v>16782</v>
      </c>
    </row>
    <row r="136" spans="1:16" x14ac:dyDescent="0.25">
      <c r="A136" s="409"/>
      <c r="B136" s="417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251">
        <v>526</v>
      </c>
      <c r="N136" s="251">
        <v>562</v>
      </c>
      <c r="O136" s="251">
        <v>734</v>
      </c>
      <c r="P136" s="366">
        <f>SUM(D136:O136)</f>
        <v>7679</v>
      </c>
    </row>
    <row r="137" spans="1:16" ht="18" thickBot="1" x14ac:dyDescent="0.3">
      <c r="A137" s="409"/>
      <c r="B137" s="413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0">
        <v>0.39764267990074442</v>
      </c>
      <c r="K137" s="364">
        <v>0.3987915407854985</v>
      </c>
      <c r="L137" s="363">
        <v>0.42995529061102833</v>
      </c>
      <c r="M137" s="363">
        <v>0.47515808491418249</v>
      </c>
      <c r="N137" s="363">
        <v>0.41142020497803805</v>
      </c>
      <c r="O137" s="363">
        <v>0.44511825348696177</v>
      </c>
      <c r="P137" s="383">
        <f>P136/P135</f>
        <v>0.45757359075199616</v>
      </c>
    </row>
    <row r="138" spans="1:16" x14ac:dyDescent="0.25">
      <c r="A138" s="409"/>
      <c r="B138" s="418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389">
        <v>3422</v>
      </c>
      <c r="K138" s="232">
        <v>2852</v>
      </c>
      <c r="L138" s="384">
        <v>3482</v>
      </c>
      <c r="M138" s="404">
        <v>2296</v>
      </c>
      <c r="N138" s="384">
        <v>2855</v>
      </c>
      <c r="O138" s="384">
        <v>2615</v>
      </c>
      <c r="P138" s="150">
        <f>SUM(D138:O138)</f>
        <v>17522</v>
      </c>
    </row>
    <row r="139" spans="1:16" x14ac:dyDescent="0.25">
      <c r="A139" s="409"/>
      <c r="B139" s="417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230">
        <v>2008</v>
      </c>
      <c r="L139" s="251">
        <v>2389</v>
      </c>
      <c r="M139" s="152">
        <v>1660</v>
      </c>
      <c r="N139" s="251">
        <v>1855</v>
      </c>
      <c r="O139" s="251">
        <v>1799</v>
      </c>
      <c r="P139" s="366">
        <f>SUM(D139:O139)</f>
        <v>12098</v>
      </c>
    </row>
    <row r="140" spans="1:16" ht="18" thickBot="1" x14ac:dyDescent="0.3">
      <c r="A140" s="409"/>
      <c r="B140" s="413"/>
      <c r="C140" s="9" t="s">
        <v>29</v>
      </c>
      <c r="D140" s="363"/>
      <c r="E140" s="363"/>
      <c r="F140" s="363"/>
      <c r="G140" s="363"/>
      <c r="H140" s="363"/>
      <c r="I140" s="363"/>
      <c r="J140" s="390">
        <v>0.69754529514903563</v>
      </c>
      <c r="K140" s="364">
        <v>0.70406732117812065</v>
      </c>
      <c r="L140" s="363">
        <v>0.68609994256174611</v>
      </c>
      <c r="M140" s="373">
        <v>0.72299651567944256</v>
      </c>
      <c r="N140" s="363">
        <v>0.64973730297723298</v>
      </c>
      <c r="O140" s="363">
        <v>0.68795411089866154</v>
      </c>
      <c r="P140" s="383">
        <f>P139/P138</f>
        <v>0.69044629608492181</v>
      </c>
    </row>
    <row r="141" spans="1:16" x14ac:dyDescent="0.25">
      <c r="A141" s="409"/>
      <c r="B141" s="419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85">
        <v>38889</v>
      </c>
      <c r="I141" s="385">
        <f>I114+I117+I120+I123+I126+I129+I132+I135</f>
        <v>40014</v>
      </c>
      <c r="J141" s="385">
        <f>J114+J117+J120+J123+J126+J129+J132+J135+J138</f>
        <v>47230</v>
      </c>
      <c r="K141" s="400">
        <v>35455</v>
      </c>
      <c r="L141" s="403">
        <v>36814</v>
      </c>
      <c r="M141" s="403">
        <v>33622</v>
      </c>
      <c r="N141" s="405">
        <v>39980</v>
      </c>
      <c r="O141" s="405">
        <v>44861</v>
      </c>
      <c r="P141" s="380">
        <f>SUM(D141:O141)</f>
        <v>471141</v>
      </c>
    </row>
    <row r="142" spans="1:16" x14ac:dyDescent="0.25">
      <c r="A142" s="409"/>
      <c r="B142" s="409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86">
        <v>23274</v>
      </c>
      <c r="I142" s="386">
        <f>I115+I118+I121+I124+I127+I130+I133+I136</f>
        <v>23251</v>
      </c>
      <c r="J142" s="386">
        <v>28738</v>
      </c>
      <c r="K142" s="401">
        <v>22046</v>
      </c>
      <c r="L142" s="386">
        <v>23605</v>
      </c>
      <c r="M142" s="386">
        <v>21313</v>
      </c>
      <c r="N142" s="361">
        <v>24245</v>
      </c>
      <c r="O142" s="361">
        <v>25216</v>
      </c>
      <c r="P142" s="381">
        <f>SUM(D142:O142)</f>
        <v>289044</v>
      </c>
    </row>
    <row r="143" spans="1:16" ht="18" thickBot="1" x14ac:dyDescent="0.3">
      <c r="A143" s="410"/>
      <c r="B143" s="410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87">
        <v>0.59847257579264057</v>
      </c>
      <c r="I143" s="387">
        <v>0.58067088670687339</v>
      </c>
      <c r="J143" s="387">
        <v>0.60846919330933724</v>
      </c>
      <c r="K143" s="402">
        <v>0.6218022845860951</v>
      </c>
      <c r="L143" s="387">
        <v>0.64119628402238282</v>
      </c>
      <c r="M143" s="387">
        <v>0.63390042234251387</v>
      </c>
      <c r="N143" s="379">
        <v>0.6064282141070535</v>
      </c>
      <c r="O143" s="379">
        <v>0.5620917946545998</v>
      </c>
      <c r="P143" s="382">
        <f>P142/P141</f>
        <v>0.61349787006437562</v>
      </c>
    </row>
    <row r="144" spans="1:16" ht="18" thickBot="1" x14ac:dyDescent="0.45">
      <c r="A144" s="5" t="s">
        <v>13</v>
      </c>
      <c r="B144" s="202" t="s">
        <v>17</v>
      </c>
      <c r="C144" s="203" t="s">
        <v>18</v>
      </c>
      <c r="D144" s="6" t="s">
        <v>14</v>
      </c>
      <c r="E144" s="122" t="s">
        <v>0</v>
      </c>
      <c r="F144" s="6" t="s">
        <v>1</v>
      </c>
      <c r="G144" s="122" t="s">
        <v>2</v>
      </c>
      <c r="H144" s="6" t="s">
        <v>3</v>
      </c>
      <c r="I144" s="388" t="s">
        <v>4</v>
      </c>
      <c r="J144" s="6" t="s">
        <v>5</v>
      </c>
      <c r="K144" s="5" t="s">
        <v>40</v>
      </c>
      <c r="L144" s="6" t="s">
        <v>7</v>
      </c>
      <c r="M144" s="369" t="s">
        <v>8</v>
      </c>
      <c r="N144" s="5" t="s">
        <v>9</v>
      </c>
      <c r="O144" s="6" t="s">
        <v>10</v>
      </c>
      <c r="P144" s="204" t="s">
        <v>19</v>
      </c>
    </row>
    <row r="145" spans="1:16" x14ac:dyDescent="0.25">
      <c r="A145" s="408" t="s">
        <v>41</v>
      </c>
      <c r="B145" s="411" t="s">
        <v>28</v>
      </c>
      <c r="C145" s="90" t="s">
        <v>11</v>
      </c>
      <c r="D145" s="384">
        <v>14956</v>
      </c>
      <c r="E145" s="433">
        <v>10974</v>
      </c>
      <c r="F145" s="250"/>
      <c r="G145" s="384"/>
      <c r="H145" s="384"/>
      <c r="I145" s="384"/>
      <c r="J145" s="384"/>
      <c r="K145" s="232"/>
      <c r="L145" s="384"/>
      <c r="M145" s="384"/>
      <c r="N145" s="384"/>
      <c r="O145" s="384"/>
      <c r="P145" s="150">
        <f>SUM(D145:O145)</f>
        <v>25930</v>
      </c>
    </row>
    <row r="146" spans="1:16" x14ac:dyDescent="0.25">
      <c r="A146" s="409"/>
      <c r="B146" s="412"/>
      <c r="C146" s="99" t="s">
        <v>12</v>
      </c>
      <c r="D146" s="251">
        <v>7750</v>
      </c>
      <c r="E146" s="406">
        <v>5656</v>
      </c>
      <c r="F146" s="251"/>
      <c r="G146" s="251"/>
      <c r="H146" s="251"/>
      <c r="I146" s="251"/>
      <c r="J146" s="251"/>
      <c r="K146" s="230"/>
      <c r="L146" s="251"/>
      <c r="M146" s="251"/>
      <c r="N146" s="251"/>
      <c r="O146" s="251"/>
      <c r="P146" s="366">
        <f>SUM(D146:O146)</f>
        <v>13406</v>
      </c>
    </row>
    <row r="147" spans="1:16" ht="18" thickBot="1" x14ac:dyDescent="0.3">
      <c r="A147" s="409"/>
      <c r="B147" s="413"/>
      <c r="C147" s="9" t="s">
        <v>29</v>
      </c>
      <c r="D147" s="363">
        <v>0.51818668093073017</v>
      </c>
      <c r="E147" s="407">
        <v>0.51540003644979038</v>
      </c>
      <c r="F147" s="363"/>
      <c r="G147" s="363"/>
      <c r="H147" s="363"/>
      <c r="I147" s="363"/>
      <c r="J147" s="363"/>
      <c r="K147" s="364"/>
      <c r="L147" s="363"/>
      <c r="M147" s="363"/>
      <c r="N147" s="363"/>
      <c r="O147" s="363"/>
      <c r="P147" s="373">
        <f>P146/P145</f>
        <v>0.5170073274199769</v>
      </c>
    </row>
    <row r="148" spans="1:16" x14ac:dyDescent="0.25">
      <c r="A148" s="409"/>
      <c r="B148" s="414" t="s">
        <v>24</v>
      </c>
      <c r="C148" s="92" t="s">
        <v>11</v>
      </c>
      <c r="D148" s="384">
        <v>3551</v>
      </c>
      <c r="E148" s="433">
        <v>3634</v>
      </c>
      <c r="F148" s="250"/>
      <c r="G148" s="384"/>
      <c r="H148" s="384"/>
      <c r="I148" s="391"/>
      <c r="J148" s="394"/>
      <c r="K148" s="397"/>
      <c r="L148" s="384"/>
      <c r="M148" s="404"/>
      <c r="N148" s="384"/>
      <c r="O148" s="384"/>
      <c r="P148" s="150">
        <f>SUM(D148:O148)</f>
        <v>7185</v>
      </c>
    </row>
    <row r="149" spans="1:16" x14ac:dyDescent="0.25">
      <c r="A149" s="409"/>
      <c r="B149" s="412"/>
      <c r="C149" s="99" t="s">
        <v>12</v>
      </c>
      <c r="D149" s="251">
        <v>2059</v>
      </c>
      <c r="E149" s="406">
        <v>2235</v>
      </c>
      <c r="F149" s="251"/>
      <c r="G149" s="251"/>
      <c r="H149" s="251"/>
      <c r="I149" s="392"/>
      <c r="J149" s="395"/>
      <c r="K149" s="398"/>
      <c r="L149" s="251"/>
      <c r="M149" s="152"/>
      <c r="N149" s="251"/>
      <c r="O149" s="251"/>
      <c r="P149" s="366">
        <f>SUM(D149:O149)</f>
        <v>4294</v>
      </c>
    </row>
    <row r="150" spans="1:16" ht="18" thickBot="1" x14ac:dyDescent="0.3">
      <c r="A150" s="409"/>
      <c r="B150" s="415"/>
      <c r="C150" s="77" t="s">
        <v>29</v>
      </c>
      <c r="D150" s="363">
        <v>0.579836665727964</v>
      </c>
      <c r="E150" s="407">
        <v>0.61502476609796364</v>
      </c>
      <c r="F150" s="363"/>
      <c r="G150" s="363"/>
      <c r="H150" s="363"/>
      <c r="I150" s="393"/>
      <c r="J150" s="396"/>
      <c r="K150" s="399"/>
      <c r="L150" s="363"/>
      <c r="M150" s="373"/>
      <c r="N150" s="363"/>
      <c r="O150" s="363"/>
      <c r="P150" s="373">
        <f>P149/P148</f>
        <v>0.59763395963813504</v>
      </c>
    </row>
    <row r="151" spans="1:16" x14ac:dyDescent="0.25">
      <c r="A151" s="409"/>
      <c r="B151" s="411" t="s">
        <v>25</v>
      </c>
      <c r="C151" s="90" t="s">
        <v>11</v>
      </c>
      <c r="D151" s="384">
        <v>8536</v>
      </c>
      <c r="E151" s="433">
        <v>5711</v>
      </c>
      <c r="F151" s="250"/>
      <c r="G151" s="384"/>
      <c r="H151" s="384"/>
      <c r="I151" s="250"/>
      <c r="J151" s="389"/>
      <c r="K151" s="232"/>
      <c r="L151" s="384"/>
      <c r="M151" s="384"/>
      <c r="N151" s="384"/>
      <c r="O151" s="384"/>
      <c r="P151" s="150">
        <f>SUM(D151:O151)</f>
        <v>14247</v>
      </c>
    </row>
    <row r="152" spans="1:16" x14ac:dyDescent="0.25">
      <c r="A152" s="409"/>
      <c r="B152" s="412"/>
      <c r="C152" s="91" t="s">
        <v>12</v>
      </c>
      <c r="D152" s="251">
        <v>4358</v>
      </c>
      <c r="E152" s="406">
        <v>3113</v>
      </c>
      <c r="F152" s="251"/>
      <c r="G152" s="251"/>
      <c r="H152" s="251"/>
      <c r="I152" s="251"/>
      <c r="J152" s="265"/>
      <c r="K152" s="230"/>
      <c r="L152" s="251"/>
      <c r="M152" s="251"/>
      <c r="N152" s="251"/>
      <c r="O152" s="251"/>
      <c r="P152" s="366">
        <f>SUM(D152:O152)</f>
        <v>7471</v>
      </c>
    </row>
    <row r="153" spans="1:16" ht="18" thickBot="1" x14ac:dyDescent="0.3">
      <c r="A153" s="409"/>
      <c r="B153" s="413"/>
      <c r="C153" s="98" t="s">
        <v>30</v>
      </c>
      <c r="D153" s="363">
        <v>0.51054358013120904</v>
      </c>
      <c r="E153" s="407">
        <v>0.54508842584486084</v>
      </c>
      <c r="F153" s="363"/>
      <c r="G153" s="363"/>
      <c r="H153" s="363"/>
      <c r="I153" s="363"/>
      <c r="J153" s="390"/>
      <c r="K153" s="364"/>
      <c r="L153" s="363"/>
      <c r="M153" s="363"/>
      <c r="N153" s="363"/>
      <c r="O153" s="363"/>
      <c r="P153" s="373">
        <f>P152/P151</f>
        <v>0.52439109988067667</v>
      </c>
    </row>
    <row r="154" spans="1:16" x14ac:dyDescent="0.25">
      <c r="A154" s="409"/>
      <c r="B154" s="414" t="s">
        <v>27</v>
      </c>
      <c r="C154" s="92" t="s">
        <v>11</v>
      </c>
      <c r="D154" s="384">
        <v>5145</v>
      </c>
      <c r="E154" s="433">
        <v>4699</v>
      </c>
      <c r="F154" s="250"/>
      <c r="G154" s="384"/>
      <c r="H154" s="384"/>
      <c r="I154" s="250"/>
      <c r="J154" s="384"/>
      <c r="K154" s="232"/>
      <c r="L154" s="384"/>
      <c r="M154" s="384"/>
      <c r="N154" s="384"/>
      <c r="O154" s="384"/>
      <c r="P154" s="150">
        <f>SUM(D154:O154)</f>
        <v>9844</v>
      </c>
    </row>
    <row r="155" spans="1:16" x14ac:dyDescent="0.25">
      <c r="A155" s="409"/>
      <c r="B155" s="412"/>
      <c r="C155" s="91" t="s">
        <v>12</v>
      </c>
      <c r="D155" s="251">
        <v>3860</v>
      </c>
      <c r="E155" s="406">
        <v>3433</v>
      </c>
      <c r="F155" s="251"/>
      <c r="G155" s="251"/>
      <c r="H155" s="251"/>
      <c r="I155" s="251"/>
      <c r="J155" s="251"/>
      <c r="K155" s="230"/>
      <c r="L155" s="251"/>
      <c r="M155" s="251"/>
      <c r="N155" s="251"/>
      <c r="O155" s="251"/>
      <c r="P155" s="366">
        <f>SUM(D155:O155)</f>
        <v>7293</v>
      </c>
    </row>
    <row r="156" spans="1:16" ht="18" thickBot="1" x14ac:dyDescent="0.3">
      <c r="A156" s="409"/>
      <c r="B156" s="415"/>
      <c r="C156" s="77" t="s">
        <v>29</v>
      </c>
      <c r="D156" s="363">
        <v>0.75024295432458699</v>
      </c>
      <c r="E156" s="407">
        <v>0.7305809746754629</v>
      </c>
      <c r="F156" s="363"/>
      <c r="G156" s="363"/>
      <c r="H156" s="363"/>
      <c r="I156" s="363"/>
      <c r="J156" s="363"/>
      <c r="K156" s="364"/>
      <c r="L156" s="363"/>
      <c r="M156" s="363"/>
      <c r="N156" s="363"/>
      <c r="O156" s="363"/>
      <c r="P156" s="373">
        <f>P155/P154</f>
        <v>0.74085737505079241</v>
      </c>
    </row>
    <row r="157" spans="1:16" x14ac:dyDescent="0.25">
      <c r="A157" s="409"/>
      <c r="B157" s="411" t="s">
        <v>20</v>
      </c>
      <c r="C157" s="90" t="s">
        <v>11</v>
      </c>
      <c r="D157" s="384">
        <v>338</v>
      </c>
      <c r="E157" s="433">
        <v>238</v>
      </c>
      <c r="F157" s="250"/>
      <c r="G157" s="384"/>
      <c r="H157" s="384"/>
      <c r="I157" s="250"/>
      <c r="J157" s="384"/>
      <c r="K157" s="232"/>
      <c r="L157" s="384"/>
      <c r="M157" s="384"/>
      <c r="N157" s="384"/>
      <c r="O157" s="384"/>
      <c r="P157" s="150">
        <f>SUM(D157:O157)</f>
        <v>576</v>
      </c>
    </row>
    <row r="158" spans="1:16" x14ac:dyDescent="0.25">
      <c r="A158" s="409"/>
      <c r="B158" s="412"/>
      <c r="C158" s="91" t="s">
        <v>12</v>
      </c>
      <c r="D158" s="251">
        <v>133</v>
      </c>
      <c r="E158" s="406">
        <v>84</v>
      </c>
      <c r="F158" s="251"/>
      <c r="G158" s="251"/>
      <c r="H158" s="251"/>
      <c r="I158" s="251"/>
      <c r="J158" s="251"/>
      <c r="K158" s="230"/>
      <c r="L158" s="251"/>
      <c r="M158" s="251"/>
      <c r="N158" s="251"/>
      <c r="O158" s="251"/>
      <c r="P158" s="366">
        <f>SUM(D158:O158)</f>
        <v>217</v>
      </c>
    </row>
    <row r="159" spans="1:16" ht="18" thickBot="1" x14ac:dyDescent="0.3">
      <c r="A159" s="409"/>
      <c r="B159" s="413"/>
      <c r="C159" s="9" t="s">
        <v>29</v>
      </c>
      <c r="D159" s="363">
        <v>0.39349112426035504</v>
      </c>
      <c r="E159" s="407">
        <v>0.35294117647058826</v>
      </c>
      <c r="F159" s="363"/>
      <c r="G159" s="363"/>
      <c r="H159" s="363"/>
      <c r="I159" s="363"/>
      <c r="J159" s="363"/>
      <c r="K159" s="364"/>
      <c r="L159" s="363"/>
      <c r="M159" s="363"/>
      <c r="N159" s="363"/>
      <c r="O159" s="363"/>
      <c r="P159" s="373">
        <f>P158/P157</f>
        <v>0.3767361111111111</v>
      </c>
    </row>
    <row r="160" spans="1:16" x14ac:dyDescent="0.25">
      <c r="A160" s="409"/>
      <c r="B160" s="416" t="s">
        <v>32</v>
      </c>
      <c r="C160" s="209" t="s">
        <v>11</v>
      </c>
      <c r="D160" s="384">
        <v>2691</v>
      </c>
      <c r="E160" s="433">
        <v>2281</v>
      </c>
      <c r="F160" s="250"/>
      <c r="G160" s="250"/>
      <c r="H160" s="250"/>
      <c r="I160" s="250"/>
      <c r="J160" s="389"/>
      <c r="K160" s="232"/>
      <c r="L160" s="384"/>
      <c r="M160" s="384"/>
      <c r="N160" s="384"/>
      <c r="O160" s="384"/>
      <c r="P160" s="150">
        <f>SUM(D160:O160)</f>
        <v>4972</v>
      </c>
    </row>
    <row r="161" spans="1:16" x14ac:dyDescent="0.25">
      <c r="A161" s="409"/>
      <c r="B161" s="417"/>
      <c r="C161" s="68" t="s">
        <v>12</v>
      </c>
      <c r="D161" s="251">
        <v>1584</v>
      </c>
      <c r="E161" s="406">
        <v>1282</v>
      </c>
      <c r="F161" s="251"/>
      <c r="G161" s="251"/>
      <c r="H161" s="251"/>
      <c r="I161" s="251"/>
      <c r="J161" s="265"/>
      <c r="K161" s="230"/>
      <c r="L161" s="251"/>
      <c r="M161" s="251"/>
      <c r="N161" s="251"/>
      <c r="O161" s="251"/>
      <c r="P161" s="366">
        <f>SUM(D161:O161)</f>
        <v>2866</v>
      </c>
    </row>
    <row r="162" spans="1:16" ht="18" thickBot="1" x14ac:dyDescent="0.3">
      <c r="A162" s="409"/>
      <c r="B162" s="415"/>
      <c r="C162" s="89" t="s">
        <v>29</v>
      </c>
      <c r="D162" s="363">
        <v>0.58862876254180607</v>
      </c>
      <c r="E162" s="407">
        <v>0.56203419552827705</v>
      </c>
      <c r="F162" s="363"/>
      <c r="G162" s="363"/>
      <c r="H162" s="363"/>
      <c r="I162" s="363"/>
      <c r="J162" s="390"/>
      <c r="K162" s="364"/>
      <c r="L162" s="363"/>
      <c r="M162" s="363"/>
      <c r="N162" s="363"/>
      <c r="O162" s="363"/>
      <c r="P162" s="373">
        <f>P161/P160</f>
        <v>0.57642799678197909</v>
      </c>
    </row>
    <row r="163" spans="1:16" x14ac:dyDescent="0.25">
      <c r="A163" s="409"/>
      <c r="B163" s="418" t="s">
        <v>33</v>
      </c>
      <c r="C163" s="81" t="s">
        <v>11</v>
      </c>
      <c r="D163" s="384">
        <v>2696</v>
      </c>
      <c r="E163" s="433">
        <v>2202</v>
      </c>
      <c r="F163" s="250"/>
      <c r="G163" s="250"/>
      <c r="H163" s="250"/>
      <c r="I163" s="250"/>
      <c r="J163" s="384"/>
      <c r="K163" s="389"/>
      <c r="L163" s="384"/>
      <c r="M163" s="389"/>
      <c r="N163" s="384"/>
      <c r="O163" s="384"/>
      <c r="P163" s="150">
        <f>SUM(D163:O163)</f>
        <v>4898</v>
      </c>
    </row>
    <row r="164" spans="1:16" x14ac:dyDescent="0.25">
      <c r="A164" s="409"/>
      <c r="B164" s="417"/>
      <c r="C164" s="16" t="s">
        <v>12</v>
      </c>
      <c r="D164" s="251">
        <v>1356</v>
      </c>
      <c r="E164" s="406">
        <v>1163</v>
      </c>
      <c r="F164" s="251"/>
      <c r="G164" s="251"/>
      <c r="H164" s="251"/>
      <c r="I164" s="251"/>
      <c r="J164" s="251"/>
      <c r="K164" s="265"/>
      <c r="L164" s="251"/>
      <c r="M164" s="265"/>
      <c r="N164" s="251"/>
      <c r="O164" s="251"/>
      <c r="P164" s="366">
        <f>SUM(D164:O164)</f>
        <v>2519</v>
      </c>
    </row>
    <row r="165" spans="1:16" ht="18" thickBot="1" x14ac:dyDescent="0.3">
      <c r="A165" s="409"/>
      <c r="B165" s="413"/>
      <c r="C165" s="98" t="s">
        <v>29</v>
      </c>
      <c r="D165" s="363">
        <v>0.5029673590504451</v>
      </c>
      <c r="E165" s="407">
        <v>0.52815622161671205</v>
      </c>
      <c r="F165" s="363"/>
      <c r="G165" s="363"/>
      <c r="H165" s="363"/>
      <c r="I165" s="363"/>
      <c r="J165" s="363"/>
      <c r="K165" s="390"/>
      <c r="L165" s="363"/>
      <c r="M165" s="390"/>
      <c r="N165" s="363"/>
      <c r="O165" s="363"/>
      <c r="P165" s="373">
        <f>P164/P163</f>
        <v>0.51429154757043694</v>
      </c>
    </row>
    <row r="166" spans="1:16" x14ac:dyDescent="0.25">
      <c r="A166" s="409"/>
      <c r="B166" s="418" t="s">
        <v>34</v>
      </c>
      <c r="C166" s="102" t="s">
        <v>11</v>
      </c>
      <c r="D166" s="384">
        <v>1634</v>
      </c>
      <c r="E166" s="433">
        <v>1421</v>
      </c>
      <c r="F166" s="250"/>
      <c r="G166" s="250"/>
      <c r="H166" s="250"/>
      <c r="I166" s="250"/>
      <c r="J166" s="389"/>
      <c r="K166" s="232"/>
      <c r="L166" s="384"/>
      <c r="M166" s="384"/>
      <c r="N166" s="384"/>
      <c r="O166" s="384"/>
      <c r="P166" s="150">
        <f>SUM(D166:O166)</f>
        <v>3055</v>
      </c>
    </row>
    <row r="167" spans="1:16" x14ac:dyDescent="0.25">
      <c r="A167" s="409"/>
      <c r="B167" s="417"/>
      <c r="C167" s="17" t="s">
        <v>12</v>
      </c>
      <c r="D167" s="251">
        <v>861</v>
      </c>
      <c r="E167" s="406">
        <v>560</v>
      </c>
      <c r="F167" s="251"/>
      <c r="G167" s="251"/>
      <c r="H167" s="251"/>
      <c r="I167" s="251"/>
      <c r="J167" s="265"/>
      <c r="K167" s="230"/>
      <c r="L167" s="251"/>
      <c r="M167" s="251"/>
      <c r="N167" s="251"/>
      <c r="O167" s="251"/>
      <c r="P167" s="366">
        <f>SUM(D167:O167)</f>
        <v>1421</v>
      </c>
    </row>
    <row r="168" spans="1:16" ht="18" thickBot="1" x14ac:dyDescent="0.3">
      <c r="A168" s="409"/>
      <c r="B168" s="413"/>
      <c r="C168" s="9" t="s">
        <v>29</v>
      </c>
      <c r="D168" s="363">
        <v>0.52692778457772338</v>
      </c>
      <c r="E168" s="407">
        <v>0.39408866995073893</v>
      </c>
      <c r="F168" s="363"/>
      <c r="G168" s="363"/>
      <c r="H168" s="363"/>
      <c r="I168" s="363"/>
      <c r="J168" s="390"/>
      <c r="K168" s="364"/>
      <c r="L168" s="363"/>
      <c r="M168" s="363"/>
      <c r="N168" s="363"/>
      <c r="O168" s="363"/>
      <c r="P168" s="383">
        <f>P167/P166</f>
        <v>0.46513911620294601</v>
      </c>
    </row>
    <row r="169" spans="1:16" x14ac:dyDescent="0.25">
      <c r="A169" s="409"/>
      <c r="B169" s="418" t="s">
        <v>39</v>
      </c>
      <c r="C169" s="102" t="s">
        <v>11</v>
      </c>
      <c r="D169" s="384">
        <v>2804</v>
      </c>
      <c r="E169" s="433">
        <v>3215</v>
      </c>
      <c r="F169" s="250"/>
      <c r="G169" s="250"/>
      <c r="H169" s="250"/>
      <c r="I169" s="250"/>
      <c r="J169" s="389"/>
      <c r="K169" s="232"/>
      <c r="L169" s="384"/>
      <c r="M169" s="404"/>
      <c r="N169" s="384"/>
      <c r="O169" s="384"/>
      <c r="P169" s="150">
        <f>SUM(D169:O169)</f>
        <v>6019</v>
      </c>
    </row>
    <row r="170" spans="1:16" x14ac:dyDescent="0.25">
      <c r="A170" s="409"/>
      <c r="B170" s="417"/>
      <c r="C170" s="17" t="s">
        <v>12</v>
      </c>
      <c r="D170" s="251">
        <v>2034</v>
      </c>
      <c r="E170" s="406">
        <v>2203</v>
      </c>
      <c r="F170" s="251"/>
      <c r="G170" s="251"/>
      <c r="H170" s="251"/>
      <c r="I170" s="251"/>
      <c r="J170" s="265"/>
      <c r="K170" s="230"/>
      <c r="L170" s="251"/>
      <c r="M170" s="152"/>
      <c r="N170" s="251"/>
      <c r="O170" s="251"/>
      <c r="P170" s="366">
        <f>SUM(D170:O170)</f>
        <v>4237</v>
      </c>
    </row>
    <row r="171" spans="1:16" ht="18" thickBot="1" x14ac:dyDescent="0.3">
      <c r="A171" s="409"/>
      <c r="B171" s="413"/>
      <c r="C171" s="9" t="s">
        <v>29</v>
      </c>
      <c r="D171" s="363">
        <v>0.72539229671897287</v>
      </c>
      <c r="E171" s="407">
        <v>0.68522550544323479</v>
      </c>
      <c r="F171" s="363"/>
      <c r="G171" s="363"/>
      <c r="H171" s="363"/>
      <c r="I171" s="363"/>
      <c r="J171" s="390"/>
      <c r="K171" s="364"/>
      <c r="L171" s="363"/>
      <c r="M171" s="373"/>
      <c r="N171" s="363"/>
      <c r="O171" s="363"/>
      <c r="P171" s="383">
        <f>P170/P169</f>
        <v>0.70393753115135405</v>
      </c>
    </row>
    <row r="172" spans="1:16" x14ac:dyDescent="0.25">
      <c r="A172" s="409"/>
      <c r="B172" s="419" t="s">
        <v>21</v>
      </c>
      <c r="C172" s="357" t="s">
        <v>11</v>
      </c>
      <c r="D172" s="405">
        <v>42351</v>
      </c>
      <c r="E172" s="433">
        <v>34375</v>
      </c>
      <c r="F172" s="365"/>
      <c r="G172" s="365"/>
      <c r="H172" s="385"/>
      <c r="I172" s="385"/>
      <c r="J172" s="385"/>
      <c r="K172" s="400"/>
      <c r="L172" s="403"/>
      <c r="M172" s="403"/>
      <c r="N172" s="405"/>
      <c r="O172" s="405"/>
      <c r="P172" s="380">
        <f>SUM(D172:O172)</f>
        <v>76726</v>
      </c>
    </row>
    <row r="173" spans="1:16" x14ac:dyDescent="0.25">
      <c r="A173" s="409"/>
      <c r="B173" s="409"/>
      <c r="C173" s="358" t="s">
        <v>12</v>
      </c>
      <c r="D173" s="361">
        <v>23995</v>
      </c>
      <c r="E173" s="406">
        <v>19729</v>
      </c>
      <c r="F173" s="361"/>
      <c r="G173" s="361"/>
      <c r="H173" s="386"/>
      <c r="I173" s="386"/>
      <c r="J173" s="386"/>
      <c r="K173" s="401"/>
      <c r="L173" s="386"/>
      <c r="M173" s="386"/>
      <c r="N173" s="361"/>
      <c r="O173" s="361"/>
      <c r="P173" s="381">
        <f>SUM(D173:O173)</f>
        <v>43724</v>
      </c>
    </row>
    <row r="174" spans="1:16" ht="18" thickBot="1" x14ac:dyDescent="0.3">
      <c r="A174" s="410"/>
      <c r="B174" s="410"/>
      <c r="C174" s="359" t="s">
        <v>29</v>
      </c>
      <c r="D174" s="379">
        <v>0.56657457911265374</v>
      </c>
      <c r="E174" s="407">
        <v>0.57393454545454547</v>
      </c>
      <c r="F174" s="379"/>
      <c r="G174" s="379"/>
      <c r="H174" s="387"/>
      <c r="I174" s="387"/>
      <c r="J174" s="387"/>
      <c r="K174" s="402"/>
      <c r="L174" s="387"/>
      <c r="M174" s="387"/>
      <c r="N174" s="379"/>
      <c r="O174" s="379"/>
      <c r="P174" s="382">
        <f>P173/P172</f>
        <v>0.56987201209498739</v>
      </c>
    </row>
  </sheetData>
  <mergeCells count="62"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B39:B41"/>
    <mergeCell ref="B42:B44"/>
    <mergeCell ref="B54:B56"/>
    <mergeCell ref="B45:B47"/>
    <mergeCell ref="B48:B50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145:A17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2021년이후월별회원사별경매대수(26년02월)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2026-03-09T11:07:36Z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