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6월19일주실적Upload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9" l="1"/>
  <c r="K111" i="9" s="1"/>
  <c r="K109" i="9"/>
  <c r="K107" i="9" l="1"/>
  <c r="K106" i="9"/>
  <c r="K100" i="9"/>
  <c r="K101" i="9"/>
  <c r="K103" i="9"/>
  <c r="K104" i="9"/>
  <c r="D115" i="9"/>
  <c r="E115" i="9"/>
  <c r="F115" i="9"/>
  <c r="G115" i="9"/>
  <c r="H115" i="9"/>
  <c r="I115" i="9"/>
  <c r="J115" i="9"/>
  <c r="D116" i="9"/>
  <c r="E116" i="9"/>
  <c r="F116" i="9"/>
  <c r="G116" i="9"/>
  <c r="H116" i="9"/>
  <c r="I116" i="9"/>
  <c r="J116" i="9"/>
  <c r="K108" i="9" l="1"/>
  <c r="H117" i="9"/>
  <c r="E117" i="9"/>
  <c r="G117" i="9"/>
  <c r="K105" i="9"/>
  <c r="D117" i="9"/>
  <c r="J117" i="9"/>
  <c r="I117" i="9"/>
  <c r="F117" i="9"/>
  <c r="K115" i="9"/>
  <c r="K102" i="9"/>
  <c r="K116" i="9"/>
  <c r="J96" i="9"/>
  <c r="J95" i="9"/>
  <c r="J85" i="9"/>
  <c r="K117" i="9" l="1"/>
  <c r="K93" i="9"/>
  <c r="K92" i="9"/>
  <c r="K94" i="9" l="1"/>
  <c r="K90" i="9"/>
  <c r="K89" i="9"/>
  <c r="K91" i="9" l="1"/>
  <c r="K87" i="9"/>
  <c r="K86" i="9"/>
  <c r="K88" i="9" l="1"/>
  <c r="K84" i="9"/>
  <c r="K83" i="9"/>
  <c r="K85" i="9" l="1"/>
  <c r="J97" i="9"/>
  <c r="I96" i="9"/>
  <c r="H96" i="9"/>
  <c r="G96" i="9"/>
  <c r="F96" i="9"/>
  <c r="E96" i="9"/>
  <c r="D96" i="9"/>
  <c r="I95" i="9"/>
  <c r="H95" i="9"/>
  <c r="G95" i="9"/>
  <c r="F95" i="9"/>
  <c r="E95" i="9"/>
  <c r="D95" i="9"/>
  <c r="J82" i="9"/>
  <c r="K81" i="9"/>
  <c r="K80" i="9"/>
  <c r="H97" i="9" l="1"/>
  <c r="I97" i="9"/>
  <c r="G97" i="9"/>
  <c r="F97" i="9"/>
  <c r="D97" i="9"/>
  <c r="K82" i="9"/>
  <c r="E97" i="9"/>
  <c r="K95" i="9"/>
  <c r="K96" i="9"/>
  <c r="K73" i="9"/>
  <c r="K72" i="9"/>
  <c r="K74" i="9" l="1"/>
  <c r="K97" i="9"/>
  <c r="K70" i="9"/>
  <c r="K69" i="9"/>
  <c r="K71" i="9" l="1"/>
  <c r="I75" i="9"/>
  <c r="J75" i="9"/>
  <c r="I76" i="9"/>
  <c r="J76" i="9"/>
  <c r="K67" i="9"/>
  <c r="K66" i="9"/>
  <c r="K64" i="9"/>
  <c r="K63" i="9"/>
  <c r="K56" i="9"/>
  <c r="K55" i="9"/>
  <c r="K53" i="9"/>
  <c r="K52" i="9"/>
  <c r="K50" i="9"/>
  <c r="K49" i="9"/>
  <c r="K47" i="9"/>
  <c r="K46" i="9"/>
  <c r="K44" i="9"/>
  <c r="K43" i="9"/>
  <c r="K36" i="9"/>
  <c r="K35" i="9"/>
  <c r="K33" i="9"/>
  <c r="K32" i="9"/>
  <c r="K30" i="9"/>
  <c r="K29" i="9"/>
  <c r="K27" i="9"/>
  <c r="K26" i="9"/>
  <c r="K24" i="9"/>
  <c r="K23" i="9"/>
  <c r="K16" i="9"/>
  <c r="K15" i="9"/>
  <c r="K13" i="9"/>
  <c r="K12" i="9"/>
  <c r="K10" i="9"/>
  <c r="K9" i="9"/>
  <c r="K7" i="9"/>
  <c r="K6" i="9"/>
  <c r="K4" i="9"/>
  <c r="K3" i="9"/>
  <c r="I59" i="9"/>
  <c r="I58" i="9"/>
  <c r="I39" i="9"/>
  <c r="I38" i="9"/>
  <c r="K38" i="9" s="1"/>
  <c r="I19" i="9"/>
  <c r="K19" i="9" s="1"/>
  <c r="I18" i="9"/>
  <c r="K18" i="9" s="1"/>
  <c r="I40" i="9" l="1"/>
  <c r="K48" i="9"/>
  <c r="K5" i="9"/>
  <c r="K54" i="9"/>
  <c r="K39" i="9"/>
  <c r="K40" i="9" s="1"/>
  <c r="K28" i="9"/>
  <c r="I60" i="9"/>
  <c r="K14" i="9"/>
  <c r="I77" i="9"/>
  <c r="K75" i="9"/>
  <c r="K68" i="9"/>
  <c r="K34" i="9"/>
  <c r="K8" i="9"/>
  <c r="K11" i="9"/>
  <c r="K25" i="9"/>
  <c r="K37" i="9"/>
  <c r="K51" i="9"/>
  <c r="K65" i="9"/>
  <c r="K76" i="9"/>
  <c r="K20" i="9"/>
  <c r="K17" i="9"/>
  <c r="K31" i="9"/>
  <c r="K45" i="9"/>
  <c r="K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K77" i="9" l="1"/>
  <c r="F65" i="9"/>
  <c r="E75" i="9"/>
  <c r="F75" i="9"/>
  <c r="G75" i="9"/>
  <c r="H75" i="9"/>
  <c r="E76" i="9"/>
  <c r="F76" i="9"/>
  <c r="G76" i="9"/>
  <c r="H76" i="9"/>
  <c r="D76" i="9"/>
  <c r="D75" i="9"/>
  <c r="F77" i="9" l="1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D58" i="9"/>
  <c r="K59" i="9" l="1"/>
  <c r="K58" i="9"/>
  <c r="F60" i="9"/>
  <c r="G60" i="9"/>
  <c r="E60" i="9"/>
  <c r="H60" i="9"/>
  <c r="D60" i="9"/>
  <c r="K60" i="9" l="1"/>
</calcChain>
</file>

<file path=xl/sharedStrings.xml><?xml version="1.0" encoding="utf-8"?>
<sst xmlns="http://schemas.openxmlformats.org/spreadsheetml/2006/main" count="209" uniqueCount="57">
  <si>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</si>
  <si>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</si>
  <si>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</si>
  <si>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</si>
  <si>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</si>
  <si>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</si>
  <si>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</si>
  <si>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</si>
  <si>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</si>
  <si>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</si>
  <si>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</si>
  <si>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</si>
  <si>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</si>
  <si>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</si>
  <si>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</si>
  <si>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</si>
  <si>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</si>
  <si>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</si>
  <si>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</si>
  <si>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</si>
  <si>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</si>
  <si>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</si>
  <si>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</si>
  <si>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</si>
  <si>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</si>
  <si>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</si>
  <si>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</si>
  <si>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</si>
  <si>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</si>
  <si>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</si>
  <si>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</si>
  <si>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</si>
  <si>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</si>
  <si>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</si>
  <si>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</si>
  <si>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</si>
  <si>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</si>
  <si>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</si>
  <si>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</si>
  <si>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</si>
  <si>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</si>
  <si>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</si>
  <si>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</si>
  <si>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</si>
  <si>
    <t>2023년
05월</t>
    <phoneticPr fontId="1" type="noConversion"/>
  </si>
  <si>
    <t>5월1일주
(월~)</t>
    <phoneticPr fontId="1" type="noConversion"/>
  </si>
  <si>
    <t>5월8일주
(월~)</t>
    <phoneticPr fontId="1" type="noConversion"/>
  </si>
  <si>
    <t>5월15일주
(월~)</t>
    <phoneticPr fontId="1" type="noConversion"/>
  </si>
  <si>
    <t>5월22일주
(월~)</t>
    <phoneticPr fontId="1" type="noConversion"/>
  </si>
  <si>
    <t>5월29일주
(월~)</t>
    <phoneticPr fontId="1" type="noConversion"/>
  </si>
  <si>
    <t>(사)전국자동차경매장협회/회원사별 2023년 주간 경매 실적</t>
    <phoneticPr fontId="1" type="noConversion"/>
  </si>
  <si>
    <t>2023년
06월</t>
    <phoneticPr fontId="1" type="noConversion"/>
  </si>
  <si>
    <t>6월1일주
(목~)</t>
    <phoneticPr fontId="1" type="noConversion"/>
  </si>
  <si>
    <t>6월5일주
(월~)</t>
    <phoneticPr fontId="1" type="noConversion"/>
  </si>
  <si>
    <t>6월12일주
(월~)</t>
    <phoneticPr fontId="1" type="noConversion"/>
  </si>
  <si>
    <t>6월19일주
(월~)</t>
    <phoneticPr fontId="1" type="noConversion"/>
  </si>
  <si>
    <t>6월26일주
(월~)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</si>
</sst>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vertical="center" wrapText="1"/>
    </xf>
    <xf numFmtId="41" fontId="7" fillId="5" borderId="15" xfId="2" applyFont="1" applyFill="1" applyBorder="1" applyAlignment="1">
      <alignment vertical="center" wrapText="1"/>
    </xf>
    <xf numFmtId="9" fontId="3" fillId="5" borderId="25" xfId="1" applyNumberFormat="1" applyFont="1" applyFill="1" applyBorder="1">
      <alignment vertical="center"/>
    </xf>
    <xf numFmtId="9" fontId="3" fillId="5" borderId="16" xfId="0" applyNumberFormat="1" applyFont="1" applyFill="1" applyBorder="1">
      <alignment vertical="center"/>
    </xf>
    <xf numFmtId="9" fontId="7" fillId="5" borderId="46" xfId="1" applyNumberFormat="1" applyFont="1" applyFill="1" applyBorder="1" applyAlignment="1">
      <alignment vertical="center" wrapText="1"/>
    </xf>
    <xf numFmtId="9" fontId="7" fillId="5" borderId="16" xfId="1" applyNumberFormat="1" applyFont="1" applyFill="1" applyBorder="1" applyAlignment="1">
      <alignment vertical="center" wrapText="1"/>
    </xf>
    <xf numFmtId="9" fontId="3" fillId="2" borderId="14" xfId="1" applyNumberFormat="1" applyFont="1" applyFill="1" applyBorder="1" applyAlignment="1">
      <alignment horizontal="center" vertical="center"/>
    </xf>
    <xf numFmtId="41" fontId="7" fillId="5" borderId="15" xfId="2" applyFont="1" applyFill="1" applyBorder="1">
      <alignment vertical="center"/>
    </xf>
    <xf numFmtId="41" fontId="7" fillId="5" borderId="49" xfId="2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41" fontId="7" fillId="5" borderId="13" xfId="2" applyFont="1" applyFill="1" applyBorder="1">
      <alignment vertical="center"/>
    </xf>
    <xf numFmtId="41" fontId="7" fillId="2" borderId="13" xfId="2" applyFont="1" applyFill="1" applyBorder="1" applyAlignment="1">
      <alignment horizontal="center" vertical="center"/>
    </xf>
    <xf numFmtId="9" fontId="4" fillId="5" borderId="0" xfId="1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41" fontId="7" fillId="7" borderId="1" xfId="2" applyFont="1" applyFill="1" applyBorder="1" applyAlignment="1">
      <alignment vertical="center" wrapText="1"/>
    </xf>
    <xf numFmtId="41" fontId="7" fillId="7" borderId="23" xfId="2" applyFont="1" applyFill="1" applyBorder="1" applyAlignment="1">
      <alignment vertical="center" wrapText="1"/>
    </xf>
    <xf numFmtId="41" fontId="3" fillId="7" borderId="1" xfId="2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41" fontId="8" fillId="7" borderId="9" xfId="2" applyFont="1" applyFill="1" applyBorder="1" applyAlignment="1">
      <alignment vertical="center" wrapText="1"/>
    </xf>
    <xf numFmtId="41" fontId="8" fillId="7" borderId="13" xfId="2" applyFont="1" applyFill="1" applyBorder="1" applyAlignment="1">
      <alignment vertical="center" wrapText="1"/>
    </xf>
    <xf numFmtId="41" fontId="8" fillId="7" borderId="41" xfId="2" applyFont="1" applyFill="1" applyBorder="1" applyAlignment="1">
      <alignment vertical="center" wrapText="1"/>
    </xf>
    <xf numFmtId="41" fontId="5" fillId="7" borderId="13" xfId="2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9" fontId="3" fillId="7" borderId="4" xfId="1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1" fontId="3" fillId="7" borderId="30" xfId="2" applyFont="1" applyFill="1" applyBorder="1">
      <alignment vertical="center"/>
    </xf>
    <xf numFmtId="41" fontId="7" fillId="7" borderId="10" xfId="2" applyFont="1" applyFill="1" applyBorder="1" applyAlignment="1">
      <alignment vertical="center" wrapText="1"/>
    </xf>
    <xf numFmtId="41" fontId="5" fillId="7" borderId="28" xfId="2" applyFont="1" applyFill="1" applyBorder="1">
      <alignment vertical="center"/>
    </xf>
    <xf numFmtId="41" fontId="8" fillId="7" borderId="2" xfId="2" applyFont="1" applyFill="1" applyBorder="1" applyAlignment="1">
      <alignment vertical="center" wrapText="1"/>
    </xf>
    <xf numFmtId="9" fontId="3" fillId="7" borderId="29" xfId="1" applyNumberFormat="1" applyFont="1" applyFill="1" applyBorder="1">
      <alignment vertical="center"/>
    </xf>
    <xf numFmtId="9" fontId="7" fillId="7" borderId="4" xfId="1" applyNumberFormat="1" applyFont="1" applyFill="1" applyBorder="1" applyAlignment="1">
      <alignment vertical="center" wrapText="1"/>
    </xf>
    <xf numFmtId="9" fontId="7" fillId="7" borderId="26" xfId="1" applyNumberFormat="1" applyFont="1" applyFill="1" applyBorder="1" applyAlignment="1">
      <alignment vertical="center" wrapText="1"/>
    </xf>
    <xf numFmtId="9" fontId="3" fillId="7" borderId="4" xfId="1" applyNumberFormat="1" applyFont="1" applyFill="1" applyBorder="1">
      <alignment vertical="center"/>
    </xf>
    <xf numFmtId="9" fontId="7" fillId="7" borderId="7" xfId="1" applyNumberFormat="1" applyFont="1" applyFill="1" applyBorder="1" applyAlignment="1">
      <alignment vertical="center" wrapText="1"/>
    </xf>
    <xf numFmtId="9" fontId="7" fillId="7" borderId="25" xfId="1" applyNumberFormat="1" applyFont="1" applyFill="1" applyBorder="1" applyAlignment="1">
      <alignment vertical="center" wrapText="1"/>
    </xf>
    <xf numFmtId="41" fontId="7" fillId="5" borderId="0" xfId="2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topLeftCell="A103" workbookViewId="0">
      <selection activeCell="D124" sqref="D124"/>
    </sheetView>
  </sheetViews>
  <sheetFormatPr defaultRowHeight="14.4" x14ac:dyDescent="0.4"/>
  <cols>
    <col min="1" max="1" width="8.796875" style="125"/>
    <col min="2" max="2" width="11.19921875" style="125" customWidth="1"/>
    <col min="3" max="4" width="16" style="125" customWidth="1"/>
    <col min="5" max="10" width="14.19921875" style="125" customWidth="1"/>
    <col min="11" max="11" width="17.5" style="125" customWidth="1"/>
    <col min="12" max="16384" width="8.796875" style="125"/>
  </cols>
  <sheetData>
    <row r="1" spans="1:11" ht="64.2" customHeight="1" thickBot="1" x14ac:dyDescent="0.45">
      <c r="A1" s="199" t="s">
        <v>11</v>
      </c>
      <c r="B1" s="200"/>
      <c r="C1" s="200"/>
      <c r="D1" s="199" t="s">
        <v>50</v>
      </c>
      <c r="E1" s="200"/>
      <c r="F1" s="200"/>
      <c r="G1" s="200"/>
      <c r="H1" s="200"/>
      <c r="I1" s="200"/>
      <c r="J1" s="205"/>
      <c r="K1" s="124" t="s">
        <v>43</v>
      </c>
    </row>
    <row r="2" spans="1:11" ht="35.4" customHeight="1" thickBot="1" x14ac:dyDescent="0.45">
      <c r="A2" s="184" t="s">
        <v>9</v>
      </c>
      <c r="B2" s="185"/>
      <c r="C2" s="126" t="s">
        <v>10</v>
      </c>
      <c r="D2" s="2" t="s">
        <v>2</v>
      </c>
      <c r="E2" s="2" t="s">
        <v>7</v>
      </c>
      <c r="F2" s="127" t="s">
        <v>8</v>
      </c>
      <c r="G2" s="128" t="s">
        <v>35</v>
      </c>
      <c r="H2" s="127" t="s">
        <v>6</v>
      </c>
      <c r="I2" s="128" t="s">
        <v>28</v>
      </c>
      <c r="J2" s="127" t="s">
        <v>29</v>
      </c>
      <c r="K2" s="128" t="s">
        <v>1</v>
      </c>
    </row>
    <row r="3" spans="1:11" ht="17.399999999999999" customHeight="1" x14ac:dyDescent="0.4">
      <c r="A3" s="186" t="s">
        <v>39</v>
      </c>
      <c r="B3" s="195" t="s">
        <v>12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4">
        <f>SUM(D3:J3)</f>
        <v>6986</v>
      </c>
    </row>
    <row r="4" spans="1:11" x14ac:dyDescent="0.4">
      <c r="A4" s="187"/>
      <c r="B4" s="190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5">
        <f>SUM(D4:J4)</f>
        <v>3983</v>
      </c>
    </row>
    <row r="5" spans="1:11" ht="15" thickBot="1" x14ac:dyDescent="0.45">
      <c r="A5" s="187"/>
      <c r="B5" s="191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7">
        <f>K4/K3</f>
        <v>0.5701402805611222</v>
      </c>
    </row>
    <row r="6" spans="1:11" ht="17.399999999999999" customHeight="1" x14ac:dyDescent="0.4">
      <c r="A6" s="187"/>
      <c r="B6" s="189" t="s">
        <v>13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4">
        <f>SUM(D6:J6)</f>
        <v>8117</v>
      </c>
    </row>
    <row r="7" spans="1:11" x14ac:dyDescent="0.4">
      <c r="A7" s="187"/>
      <c r="B7" s="190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5">
        <f>SUM(D7:J7)</f>
        <v>4718</v>
      </c>
    </row>
    <row r="8" spans="1:11" ht="15" thickBot="1" x14ac:dyDescent="0.45">
      <c r="A8" s="187"/>
      <c r="B8" s="190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7">
        <f>K7/K6</f>
        <v>0.58124923001108786</v>
      </c>
    </row>
    <row r="9" spans="1:11" ht="17.399999999999999" customHeight="1" x14ac:dyDescent="0.4">
      <c r="A9" s="187"/>
      <c r="B9" s="195" t="s">
        <v>14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4">
        <f>SUM(D9:J9)</f>
        <v>8029</v>
      </c>
    </row>
    <row r="10" spans="1:11" x14ac:dyDescent="0.4">
      <c r="A10" s="187"/>
      <c r="B10" s="190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56">
        <f>SUM(D10:J10)</f>
        <v>4917</v>
      </c>
    </row>
    <row r="11" spans="1:11" ht="15" thickBot="1" x14ac:dyDescent="0.45">
      <c r="A11" s="187"/>
      <c r="B11" s="191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57">
        <f>K10/K9</f>
        <v>0.61240503175987049</v>
      </c>
    </row>
    <row r="12" spans="1:11" ht="17.399999999999999" customHeight="1" x14ac:dyDescent="0.4">
      <c r="A12" s="187"/>
      <c r="B12" s="195" t="s">
        <v>20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4">
        <f>SUM(D12:J12)</f>
        <v>5419</v>
      </c>
    </row>
    <row r="13" spans="1:11" x14ac:dyDescent="0.4">
      <c r="A13" s="187"/>
      <c r="B13" s="190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5">
        <f>SUM(D13:J13)</f>
        <v>3210</v>
      </c>
    </row>
    <row r="14" spans="1:11" ht="15" thickBot="1" x14ac:dyDescent="0.45">
      <c r="A14" s="187"/>
      <c r="B14" s="191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7">
        <f>K13/K12</f>
        <v>0.59236021406163497</v>
      </c>
    </row>
    <row r="15" spans="1:11" ht="17.399999999999999" customHeight="1" x14ac:dyDescent="0.4">
      <c r="A15" s="187"/>
      <c r="B15" s="195" t="s">
        <v>15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4">
        <f>SUM(D15:J15)</f>
        <v>2245</v>
      </c>
    </row>
    <row r="16" spans="1:11" x14ac:dyDescent="0.4">
      <c r="A16" s="187"/>
      <c r="B16" s="190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5">
        <f>SUM(D16:J16)</f>
        <v>1495</v>
      </c>
    </row>
    <row r="17" spans="1:11" ht="15" thickBot="1" x14ac:dyDescent="0.45">
      <c r="A17" s="188"/>
      <c r="B17" s="191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7">
        <f>K16/K15</f>
        <v>0.66592427616926508</v>
      </c>
    </row>
    <row r="18" spans="1:11" x14ac:dyDescent="0.4">
      <c r="A18" s="201" t="s">
        <v>36</v>
      </c>
      <c r="B18" s="202"/>
      <c r="C18" s="129" t="s">
        <v>5</v>
      </c>
      <c r="D18" s="130">
        <v>11382</v>
      </c>
      <c r="E18" s="130">
        <v>6814</v>
      </c>
      <c r="F18" s="130">
        <v>4512</v>
      </c>
      <c r="G18" s="130">
        <v>5359</v>
      </c>
      <c r="H18" s="130">
        <v>318</v>
      </c>
      <c r="I18" s="130">
        <f>I3+I6+I9+I12+I15</f>
        <v>1663</v>
      </c>
      <c r="J18" s="131">
        <v>748</v>
      </c>
      <c r="K18" s="19">
        <f>SUM(D18:J18)</f>
        <v>30796</v>
      </c>
    </row>
    <row r="19" spans="1:11" x14ac:dyDescent="0.4">
      <c r="A19" s="201"/>
      <c r="B19" s="202"/>
      <c r="C19" s="132" t="s">
        <v>0</v>
      </c>
      <c r="D19" s="133">
        <v>6169</v>
      </c>
      <c r="E19" s="133">
        <v>4603</v>
      </c>
      <c r="F19" s="133">
        <v>2482</v>
      </c>
      <c r="G19" s="133">
        <v>3440</v>
      </c>
      <c r="H19" s="133">
        <v>120</v>
      </c>
      <c r="I19" s="133">
        <f>I4+I7+I10+I13+I16</f>
        <v>1008</v>
      </c>
      <c r="J19" s="134">
        <v>501</v>
      </c>
      <c r="K19" s="21">
        <f>SUM(D19:J19)</f>
        <v>18323</v>
      </c>
    </row>
    <row r="20" spans="1:11" ht="15" thickBot="1" x14ac:dyDescent="0.45">
      <c r="A20" s="203"/>
      <c r="B20" s="204"/>
      <c r="C20" s="135" t="s">
        <v>4</v>
      </c>
      <c r="D20" s="136">
        <v>0.54199613424705673</v>
      </c>
      <c r="E20" s="136">
        <v>0.67552098620487233</v>
      </c>
      <c r="F20" s="136">
        <v>0.55008865248226946</v>
      </c>
      <c r="G20" s="136">
        <v>0.64191080425452507</v>
      </c>
      <c r="H20" s="136">
        <v>0.37735849056603776</v>
      </c>
      <c r="I20" s="137">
        <f>I19/I18</f>
        <v>0.60613349368610947</v>
      </c>
      <c r="J20" s="138">
        <f>J19/J18</f>
        <v>0.6697860962566845</v>
      </c>
      <c r="K20" s="139">
        <f>K19/K18</f>
        <v>0.59497986751526177</v>
      </c>
    </row>
    <row r="21" spans="1:11" ht="15" thickBot="1" x14ac:dyDescent="0.45">
      <c r="A21" s="140"/>
      <c r="B21" s="140"/>
      <c r="C21" s="141"/>
      <c r="D21" s="142"/>
      <c r="E21" s="142"/>
      <c r="F21" s="142"/>
      <c r="G21" s="142"/>
      <c r="H21" s="142"/>
      <c r="I21" s="142"/>
      <c r="J21" s="142"/>
      <c r="K21" s="142"/>
    </row>
    <row r="22" spans="1:11" ht="39" customHeight="1" thickBot="1" x14ac:dyDescent="0.45">
      <c r="A22" s="184" t="s">
        <v>9</v>
      </c>
      <c r="B22" s="185"/>
      <c r="C22" s="126" t="s">
        <v>10</v>
      </c>
      <c r="D22" s="2" t="s">
        <v>41</v>
      </c>
      <c r="E22" s="2" t="s">
        <v>7</v>
      </c>
      <c r="F22" s="127" t="s">
        <v>8</v>
      </c>
      <c r="G22" s="128" t="s">
        <v>35</v>
      </c>
      <c r="H22" s="127" t="s">
        <v>6</v>
      </c>
      <c r="I22" s="128" t="s">
        <v>31</v>
      </c>
      <c r="J22" s="127" t="s">
        <v>29</v>
      </c>
      <c r="K22" s="128" t="s">
        <v>1</v>
      </c>
    </row>
    <row r="23" spans="1:11" x14ac:dyDescent="0.4">
      <c r="A23" s="186" t="s">
        <v>37</v>
      </c>
      <c r="B23" s="195" t="s">
        <v>21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80">
        <f>SUM(D23:J23)</f>
        <v>4640</v>
      </c>
    </row>
    <row r="24" spans="1:11" x14ac:dyDescent="0.4">
      <c r="A24" s="187"/>
      <c r="B24" s="190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85">
        <f>SUM(D24:J24)</f>
        <v>2958</v>
      </c>
    </row>
    <row r="25" spans="1:11" ht="15" thickBot="1" x14ac:dyDescent="0.45">
      <c r="A25" s="187"/>
      <c r="B25" s="191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81">
        <f>K24/K23</f>
        <v>0.63749999999999996</v>
      </c>
    </row>
    <row r="26" spans="1:11" x14ac:dyDescent="0.4">
      <c r="A26" s="187"/>
      <c r="B26" s="189" t="s">
        <v>16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82">
        <f>SUM(D26:J26)</f>
        <v>7472</v>
      </c>
    </row>
    <row r="27" spans="1:11" x14ac:dyDescent="0.4">
      <c r="A27" s="187"/>
      <c r="B27" s="190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84">
        <f>SUM(D27:J27)</f>
        <v>4977</v>
      </c>
    </row>
    <row r="28" spans="1:11" ht="18" customHeight="1" thickBot="1" x14ac:dyDescent="0.45">
      <c r="A28" s="187"/>
      <c r="B28" s="190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83">
        <f>K27/K26</f>
        <v>0.66608672376873657</v>
      </c>
    </row>
    <row r="29" spans="1:11" ht="18" customHeight="1" x14ac:dyDescent="0.4">
      <c r="A29" s="187"/>
      <c r="B29" s="195" t="s">
        <v>17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82">
        <f>SUM(D29:J29)</f>
        <v>7309</v>
      </c>
    </row>
    <row r="30" spans="1:11" x14ac:dyDescent="0.4">
      <c r="A30" s="187"/>
      <c r="B30" s="190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84">
        <f>SUM(D30:J30)</f>
        <v>5133</v>
      </c>
    </row>
    <row r="31" spans="1:11" ht="15" thickBot="1" x14ac:dyDescent="0.45">
      <c r="A31" s="187"/>
      <c r="B31" s="191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83">
        <f>K30/K29</f>
        <v>0.70228485428923249</v>
      </c>
    </row>
    <row r="32" spans="1:11" x14ac:dyDescent="0.4">
      <c r="A32" s="187"/>
      <c r="B32" s="195" t="s">
        <v>18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82">
        <f>SUM(D32:J32)</f>
        <v>7250</v>
      </c>
    </row>
    <row r="33" spans="1:11" x14ac:dyDescent="0.4">
      <c r="A33" s="187"/>
      <c r="B33" s="190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84">
        <f>SUM(D33:J33)</f>
        <v>5066</v>
      </c>
    </row>
    <row r="34" spans="1:11" ht="15" thickBot="1" x14ac:dyDescent="0.45">
      <c r="A34" s="187"/>
      <c r="B34" s="191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83">
        <f>K33/K32</f>
        <v>0.69875862068965522</v>
      </c>
    </row>
    <row r="35" spans="1:11" x14ac:dyDescent="0.4">
      <c r="A35" s="187"/>
      <c r="B35" s="206" t="s">
        <v>19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82">
        <f>SUM(D35:J35)</f>
        <v>2705</v>
      </c>
    </row>
    <row r="36" spans="1:11" x14ac:dyDescent="0.4">
      <c r="A36" s="187"/>
      <c r="B36" s="207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84">
        <f>SUM(D36:J36)</f>
        <v>1909</v>
      </c>
    </row>
    <row r="37" spans="1:11" ht="15" thickBot="1" x14ac:dyDescent="0.45">
      <c r="A37" s="188"/>
      <c r="B37" s="208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83">
        <f>K36/K35</f>
        <v>0.70573012939001845</v>
      </c>
    </row>
    <row r="38" spans="1:11" x14ac:dyDescent="0.4">
      <c r="A38" s="180" t="s">
        <v>38</v>
      </c>
      <c r="B38" s="181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0">
        <f>I23+I26+I29+I32+I35</f>
        <v>1567</v>
      </c>
      <c r="J38" s="114">
        <v>1018</v>
      </c>
      <c r="K38" s="19">
        <f>SUM(D38:J38)</f>
        <v>29376</v>
      </c>
    </row>
    <row r="39" spans="1:11" x14ac:dyDescent="0.4">
      <c r="A39" s="180"/>
      <c r="B39" s="181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33">
        <f>I24+I27+I30+I33+I36</f>
        <v>1040</v>
      </c>
      <c r="J39" s="115">
        <v>714</v>
      </c>
      <c r="K39" s="21">
        <f>SUM(D39:J39)</f>
        <v>20043</v>
      </c>
    </row>
    <row r="40" spans="1:11" ht="15" thickBot="1" x14ac:dyDescent="0.45">
      <c r="A40" s="182"/>
      <c r="B40" s="183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37">
        <f>I39/I38</f>
        <v>0.66368857689853222</v>
      </c>
      <c r="J40" s="116">
        <f>J39/J38</f>
        <v>0.70137524557956776</v>
      </c>
      <c r="K40" s="86">
        <f>K39/K38</f>
        <v>0.68229166666666663</v>
      </c>
    </row>
    <row r="41" spans="1:11" ht="15" thickBot="1" x14ac:dyDescent="0.45">
      <c r="E41" s="143"/>
      <c r="G41" s="144"/>
      <c r="I41" s="145"/>
    </row>
    <row r="42" spans="1:11" ht="37.799999999999997" customHeight="1" thickBot="1" x14ac:dyDescent="0.45">
      <c r="A42" s="184" t="s">
        <v>9</v>
      </c>
      <c r="B42" s="185"/>
      <c r="C42" s="126" t="s">
        <v>10</v>
      </c>
      <c r="D42" s="2" t="s">
        <v>2</v>
      </c>
      <c r="E42" s="2" t="s">
        <v>7</v>
      </c>
      <c r="F42" s="127" t="s">
        <v>8</v>
      </c>
      <c r="G42" s="128" t="s">
        <v>35</v>
      </c>
      <c r="H42" s="127" t="s">
        <v>6</v>
      </c>
      <c r="I42" s="128" t="s">
        <v>28</v>
      </c>
      <c r="J42" s="127" t="s">
        <v>29</v>
      </c>
      <c r="K42" s="128" t="s">
        <v>1</v>
      </c>
    </row>
    <row r="43" spans="1:11" x14ac:dyDescent="0.4">
      <c r="A43" s="186" t="s">
        <v>42</v>
      </c>
      <c r="B43" s="195" t="s">
        <v>22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80">
        <f>SUM(D43:J43)</f>
        <v>3593</v>
      </c>
    </row>
    <row r="44" spans="1:11" x14ac:dyDescent="0.4">
      <c r="A44" s="187"/>
      <c r="B44" s="190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85">
        <f>SUM(D44:J44)</f>
        <v>2508</v>
      </c>
    </row>
    <row r="45" spans="1:11" ht="15" thickBot="1" x14ac:dyDescent="0.45">
      <c r="A45" s="187"/>
      <c r="B45" s="191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81">
        <f>K44/K43</f>
        <v>0.69802393543000274</v>
      </c>
    </row>
    <row r="46" spans="1:11" x14ac:dyDescent="0.4">
      <c r="A46" s="187"/>
      <c r="B46" s="189" t="s">
        <v>23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82">
        <f>SUM(D46:J46)</f>
        <v>7297</v>
      </c>
    </row>
    <row r="47" spans="1:11" x14ac:dyDescent="0.4">
      <c r="A47" s="187"/>
      <c r="B47" s="190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84">
        <f>SUM(D47:J47)</f>
        <v>5316</v>
      </c>
    </row>
    <row r="48" spans="1:11" ht="15" thickBot="1" x14ac:dyDescent="0.45">
      <c r="A48" s="187"/>
      <c r="B48" s="190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83">
        <f>K47/K46</f>
        <v>0.72851856927504455</v>
      </c>
    </row>
    <row r="49" spans="1:11" x14ac:dyDescent="0.4">
      <c r="A49" s="187"/>
      <c r="B49" s="195" t="s">
        <v>24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82">
        <f>SUM(D49:J49)</f>
        <v>7642</v>
      </c>
    </row>
    <row r="50" spans="1:11" x14ac:dyDescent="0.4">
      <c r="A50" s="187"/>
      <c r="B50" s="190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84">
        <f>SUM(D50:J50)</f>
        <v>5703</v>
      </c>
    </row>
    <row r="51" spans="1:11" ht="15" thickBot="1" x14ac:dyDescent="0.45">
      <c r="A51" s="187"/>
      <c r="B51" s="191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83">
        <f>K50/K49</f>
        <v>0.74627060978801363</v>
      </c>
    </row>
    <row r="52" spans="1:11" x14ac:dyDescent="0.4">
      <c r="A52" s="187"/>
      <c r="B52" s="195" t="s">
        <v>25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82">
        <f>SUM(D52:J52)</f>
        <v>7658</v>
      </c>
    </row>
    <row r="53" spans="1:11" x14ac:dyDescent="0.4">
      <c r="A53" s="187"/>
      <c r="B53" s="190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84">
        <f>SUM(D53:J53)</f>
        <v>5727</v>
      </c>
    </row>
    <row r="54" spans="1:11" ht="15" thickBot="1" x14ac:dyDescent="0.45">
      <c r="A54" s="187"/>
      <c r="B54" s="191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83">
        <f>K53/K52</f>
        <v>0.74784539044136855</v>
      </c>
    </row>
    <row r="55" spans="1:11" x14ac:dyDescent="0.4">
      <c r="A55" s="187"/>
      <c r="B55" s="195" t="s">
        <v>26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82">
        <f>SUM(D55:J55)</f>
        <v>7020</v>
      </c>
    </row>
    <row r="56" spans="1:11" x14ac:dyDescent="0.4">
      <c r="A56" s="187"/>
      <c r="B56" s="190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84">
        <f>SUM(D56:J56)</f>
        <v>4927</v>
      </c>
    </row>
    <row r="57" spans="1:11" ht="15" thickBot="1" x14ac:dyDescent="0.45">
      <c r="A57" s="188"/>
      <c r="B57" s="191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83">
        <f>K56/K55</f>
        <v>0.70185185185185184</v>
      </c>
    </row>
    <row r="58" spans="1:11" x14ac:dyDescent="0.4">
      <c r="A58" s="180" t="s">
        <v>38</v>
      </c>
      <c r="B58" s="181"/>
      <c r="C58" s="18" t="s">
        <v>5</v>
      </c>
      <c r="D58" s="19">
        <f>D43+D46+D49+D52+D55</f>
        <v>12113</v>
      </c>
      <c r="E58" s="19">
        <f t="shared" ref="E58:H58" si="0">E43+E46+E49+E52+E55</f>
        <v>5472</v>
      </c>
      <c r="F58" s="19">
        <f t="shared" si="0"/>
        <v>5651</v>
      </c>
      <c r="G58" s="19">
        <f t="shared" si="0"/>
        <v>6524</v>
      </c>
      <c r="H58" s="108">
        <f t="shared" si="0"/>
        <v>396</v>
      </c>
      <c r="I58" s="130">
        <f>I43+I46+I49+I52+I55</f>
        <v>1710</v>
      </c>
      <c r="J58" s="114">
        <v>1267</v>
      </c>
      <c r="K58" s="19">
        <f>SUM(D58:J58)</f>
        <v>33133</v>
      </c>
    </row>
    <row r="59" spans="1:11" x14ac:dyDescent="0.4">
      <c r="A59" s="180"/>
      <c r="B59" s="181"/>
      <c r="C59" s="20" t="s">
        <v>0</v>
      </c>
      <c r="D59" s="21">
        <f>D44+D47+D50+D53+D56</f>
        <v>8475</v>
      </c>
      <c r="E59" s="21">
        <f t="shared" ref="E59:H59" si="1">E44+E47+E50+E53+E56</f>
        <v>4281</v>
      </c>
      <c r="F59" s="21">
        <f t="shared" si="1"/>
        <v>3805</v>
      </c>
      <c r="G59" s="21">
        <f t="shared" si="1"/>
        <v>5203</v>
      </c>
      <c r="H59" s="109">
        <f t="shared" si="1"/>
        <v>207</v>
      </c>
      <c r="I59" s="133">
        <f>I44+I47+I50+I53+I56</f>
        <v>1318</v>
      </c>
      <c r="J59" s="115">
        <v>892</v>
      </c>
      <c r="K59" s="21">
        <f>SUM(D59:J59)</f>
        <v>24181</v>
      </c>
    </row>
    <row r="60" spans="1:11" ht="15" thickBot="1" x14ac:dyDescent="0.45">
      <c r="A60" s="182"/>
      <c r="B60" s="183"/>
      <c r="C60" s="22" t="s">
        <v>4</v>
      </c>
      <c r="D60" s="86">
        <f>D59/D58</f>
        <v>0.69966152068026088</v>
      </c>
      <c r="E60" s="86">
        <f t="shared" ref="E60:H60" si="2">E59/E58</f>
        <v>0.78234649122807021</v>
      </c>
      <c r="F60" s="86">
        <f t="shared" si="2"/>
        <v>0.67333215360113252</v>
      </c>
      <c r="G60" s="86">
        <f t="shared" si="2"/>
        <v>0.7975168608215818</v>
      </c>
      <c r="H60" s="110">
        <f t="shared" si="2"/>
        <v>0.52272727272727271</v>
      </c>
      <c r="I60" s="137">
        <f>I59/I58</f>
        <v>0.77076023391812865</v>
      </c>
      <c r="J60" s="116">
        <f>J59/J58</f>
        <v>0.70402525651144432</v>
      </c>
      <c r="K60" s="86">
        <f>K59/K58</f>
        <v>0.72981619533395703</v>
      </c>
    </row>
    <row r="61" spans="1:11" ht="15" thickBot="1" x14ac:dyDescent="0.45">
      <c r="I61" s="145"/>
    </row>
    <row r="62" spans="1:11" ht="37.200000000000003" customHeight="1" thickBot="1" x14ac:dyDescent="0.45">
      <c r="A62" s="184" t="s">
        <v>9</v>
      </c>
      <c r="B62" s="185"/>
      <c r="C62" s="126" t="s">
        <v>10</v>
      </c>
      <c r="D62" s="2" t="s">
        <v>41</v>
      </c>
      <c r="E62" s="2" t="s">
        <v>7</v>
      </c>
      <c r="F62" s="127" t="s">
        <v>8</v>
      </c>
      <c r="G62" s="128" t="s">
        <v>35</v>
      </c>
      <c r="H62" s="127" t="s">
        <v>6</v>
      </c>
      <c r="I62" s="128" t="s">
        <v>32</v>
      </c>
      <c r="J62" s="127" t="s">
        <v>29</v>
      </c>
      <c r="K62" s="128" t="s">
        <v>1</v>
      </c>
    </row>
    <row r="63" spans="1:11" x14ac:dyDescent="0.4">
      <c r="A63" s="198" t="s">
        <v>40</v>
      </c>
      <c r="B63" s="195" t="s">
        <v>27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80">
        <f>SUM(D63:J63)</f>
        <v>7337</v>
      </c>
    </row>
    <row r="64" spans="1:11" x14ac:dyDescent="0.4">
      <c r="A64" s="187"/>
      <c r="B64" s="190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85">
        <f>SUM(D64:J64)</f>
        <v>5449</v>
      </c>
    </row>
    <row r="65" spans="1:11" ht="15" thickBot="1" x14ac:dyDescent="0.45">
      <c r="A65" s="187"/>
      <c r="B65" s="191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81">
        <f>K64/K63</f>
        <v>0.74267411748671119</v>
      </c>
    </row>
    <row r="66" spans="1:11" x14ac:dyDescent="0.4">
      <c r="A66" s="187"/>
      <c r="B66" s="189" t="s">
        <v>30</v>
      </c>
      <c r="C66" s="146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94">
        <v>274</v>
      </c>
      <c r="K66" s="82">
        <f>SUM(D66:J66)</f>
        <v>7438</v>
      </c>
    </row>
    <row r="67" spans="1:11" x14ac:dyDescent="0.4">
      <c r="A67" s="187"/>
      <c r="B67" s="190"/>
      <c r="C67" s="147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93">
        <v>184</v>
      </c>
      <c r="K67" s="84">
        <f>SUM(D67:J67)</f>
        <v>5310</v>
      </c>
    </row>
    <row r="68" spans="1:11" ht="15" thickBot="1" x14ac:dyDescent="0.45">
      <c r="A68" s="187"/>
      <c r="B68" s="190"/>
      <c r="C68" s="148" t="s">
        <v>4</v>
      </c>
      <c r="D68" s="150">
        <v>0.69199999999999995</v>
      </c>
      <c r="E68" s="151">
        <v>0.79500000000000004</v>
      </c>
      <c r="F68" s="151">
        <v>0.63600000000000001</v>
      </c>
      <c r="G68" s="152">
        <v>0.79300000000000004</v>
      </c>
      <c r="H68" s="101">
        <v>0.67600000000000005</v>
      </c>
      <c r="I68" s="149">
        <v>0.60899999999999999</v>
      </c>
      <c r="J68" s="153">
        <f>J67/J66</f>
        <v>0.67153284671532842</v>
      </c>
      <c r="K68" s="154">
        <f>K67/K66</f>
        <v>0.71390158644796986</v>
      </c>
    </row>
    <row r="69" spans="1:11" x14ac:dyDescent="0.4">
      <c r="A69" s="187"/>
      <c r="B69" s="195" t="s">
        <v>33</v>
      </c>
      <c r="C69" s="146" t="s">
        <v>3</v>
      </c>
      <c r="D69" s="48">
        <v>2457</v>
      </c>
      <c r="E69" s="49">
        <v>1339</v>
      </c>
      <c r="F69" s="50">
        <v>1265</v>
      </c>
      <c r="G69" s="49">
        <v>1657</v>
      </c>
      <c r="H69" s="29">
        <v>78</v>
      </c>
      <c r="I69" s="29">
        <v>467</v>
      </c>
      <c r="J69" s="29">
        <v>274</v>
      </c>
      <c r="K69" s="82">
        <f>SUM(D69:J69)</f>
        <v>7537</v>
      </c>
    </row>
    <row r="70" spans="1:11" x14ac:dyDescent="0.4">
      <c r="A70" s="187"/>
      <c r="B70" s="190"/>
      <c r="C70" s="147" t="s">
        <v>0</v>
      </c>
      <c r="D70" s="26">
        <v>1639</v>
      </c>
      <c r="E70" s="32">
        <v>1009</v>
      </c>
      <c r="F70" s="51">
        <v>767</v>
      </c>
      <c r="G70" s="32">
        <v>1267</v>
      </c>
      <c r="H70" s="31">
        <v>44</v>
      </c>
      <c r="I70" s="95">
        <v>270</v>
      </c>
      <c r="J70" s="95">
        <v>184</v>
      </c>
      <c r="K70" s="84">
        <f>SUM(D70:J70)</f>
        <v>5180</v>
      </c>
    </row>
    <row r="71" spans="1:11" ht="15" thickBot="1" x14ac:dyDescent="0.45">
      <c r="A71" s="187"/>
      <c r="B71" s="191"/>
      <c r="C71" s="148" t="s">
        <v>4</v>
      </c>
      <c r="D71" s="52">
        <v>0.66700000000000004</v>
      </c>
      <c r="E71" s="53">
        <v>0.754</v>
      </c>
      <c r="F71" s="58">
        <v>0.60599999999999998</v>
      </c>
      <c r="G71" s="54">
        <v>0.76500000000000001</v>
      </c>
      <c r="H71" s="55">
        <v>0.56399999999999995</v>
      </c>
      <c r="I71" s="55">
        <v>0.57799999999999996</v>
      </c>
      <c r="J71" s="55">
        <v>0.67153284671532842</v>
      </c>
      <c r="K71" s="154">
        <f>K70/K69</f>
        <v>0.68727610455088228</v>
      </c>
    </row>
    <row r="72" spans="1:11" x14ac:dyDescent="0.4">
      <c r="A72" s="187"/>
      <c r="B72" s="189" t="s">
        <v>34</v>
      </c>
      <c r="C72" s="146" t="s">
        <v>3</v>
      </c>
      <c r="D72" s="10">
        <v>2327</v>
      </c>
      <c r="E72" s="29">
        <v>1202</v>
      </c>
      <c r="F72" s="30">
        <v>1271</v>
      </c>
      <c r="G72" s="29">
        <v>1347</v>
      </c>
      <c r="H72" s="37">
        <v>88</v>
      </c>
      <c r="I72" s="37">
        <v>512</v>
      </c>
      <c r="J72" s="37">
        <v>293</v>
      </c>
      <c r="K72" s="82">
        <f>SUM(D72:J72)</f>
        <v>7040</v>
      </c>
    </row>
    <row r="73" spans="1:11" x14ac:dyDescent="0.4">
      <c r="A73" s="187"/>
      <c r="B73" s="190"/>
      <c r="C73" s="147" t="s">
        <v>0</v>
      </c>
      <c r="D73" s="11">
        <v>1473</v>
      </c>
      <c r="E73" s="31">
        <v>721</v>
      </c>
      <c r="F73" s="32">
        <v>789</v>
      </c>
      <c r="G73" s="31">
        <v>1044</v>
      </c>
      <c r="H73" s="38">
        <v>48</v>
      </c>
      <c r="I73" s="93">
        <v>305</v>
      </c>
      <c r="J73" s="93">
        <v>232</v>
      </c>
      <c r="K73" s="84">
        <f>SUM(D73:J73)</f>
        <v>4612</v>
      </c>
    </row>
    <row r="74" spans="1:11" ht="15" thickBot="1" x14ac:dyDescent="0.45">
      <c r="A74" s="188"/>
      <c r="B74" s="191"/>
      <c r="C74" s="148" t="s">
        <v>4</v>
      </c>
      <c r="D74" s="12">
        <v>0.63300000000000001</v>
      </c>
      <c r="E74" s="149">
        <v>0.6</v>
      </c>
      <c r="F74" s="34">
        <v>0.62</v>
      </c>
      <c r="G74" s="28">
        <v>0.77500000000000002</v>
      </c>
      <c r="H74" s="59">
        <v>0.53600000000000003</v>
      </c>
      <c r="I74" s="59">
        <v>0.59599999999999997</v>
      </c>
      <c r="J74" s="59">
        <v>0.79</v>
      </c>
      <c r="K74" s="154">
        <f>K73/K72</f>
        <v>0.6551136363636364</v>
      </c>
    </row>
    <row r="75" spans="1:11" x14ac:dyDescent="0.4">
      <c r="A75" s="180" t="s">
        <v>38</v>
      </c>
      <c r="B75" s="181"/>
      <c r="C75" s="122" t="s">
        <v>5</v>
      </c>
      <c r="D75" s="123">
        <f>D63+D66+D69+D72</f>
        <v>10142</v>
      </c>
      <c r="E75" s="123">
        <f t="shared" ref="E75:H75" si="3">E63+E66+E69+E72</f>
        <v>5229</v>
      </c>
      <c r="F75" s="123">
        <f t="shared" si="3"/>
        <v>5085</v>
      </c>
      <c r="G75" s="123">
        <f t="shared" si="3"/>
        <v>5779</v>
      </c>
      <c r="H75" s="123">
        <f t="shared" si="3"/>
        <v>308</v>
      </c>
      <c r="I75" s="123">
        <f t="shared" ref="I75:J75" si="4">I63+I66+I69+I72</f>
        <v>1764</v>
      </c>
      <c r="J75" s="123">
        <f t="shared" si="4"/>
        <v>1045</v>
      </c>
      <c r="K75" s="123">
        <f t="shared" ref="K75" si="5">K63+K66+K69+K72</f>
        <v>29352</v>
      </c>
    </row>
    <row r="76" spans="1:11" x14ac:dyDescent="0.4">
      <c r="A76" s="180"/>
      <c r="B76" s="181"/>
      <c r="C76" s="20" t="s">
        <v>0</v>
      </c>
      <c r="D76" s="21">
        <f>D64+D67+D70+D73</f>
        <v>6868</v>
      </c>
      <c r="E76" s="21">
        <f t="shared" ref="E76:H76" si="6">E64+E67+E70+E73</f>
        <v>3869</v>
      </c>
      <c r="F76" s="21">
        <f t="shared" si="6"/>
        <v>3216</v>
      </c>
      <c r="G76" s="21">
        <f t="shared" si="6"/>
        <v>4538</v>
      </c>
      <c r="H76" s="21">
        <f t="shared" si="6"/>
        <v>184</v>
      </c>
      <c r="I76" s="21">
        <f t="shared" ref="I76:J76" si="7">I64+I67+I70+I73</f>
        <v>1133</v>
      </c>
      <c r="J76" s="21">
        <f t="shared" si="7"/>
        <v>743</v>
      </c>
      <c r="K76" s="21">
        <f t="shared" ref="K76" si="8">K64+K67+K70+K73</f>
        <v>20551</v>
      </c>
    </row>
    <row r="77" spans="1:11" ht="15" thickBot="1" x14ac:dyDescent="0.45">
      <c r="A77" s="182"/>
      <c r="B77" s="183"/>
      <c r="C77" s="22" t="s">
        <v>4</v>
      </c>
      <c r="D77" s="86">
        <f>D76/D75</f>
        <v>0.67718398737921515</v>
      </c>
      <c r="E77" s="86">
        <f t="shared" ref="E77:H77" si="9">E76/E75</f>
        <v>0.73991202906865561</v>
      </c>
      <c r="F77" s="86">
        <f t="shared" si="9"/>
        <v>0.63244837758112094</v>
      </c>
      <c r="G77" s="86">
        <f t="shared" si="9"/>
        <v>0.78525696487281538</v>
      </c>
      <c r="H77" s="86">
        <f t="shared" si="9"/>
        <v>0.59740259740259738</v>
      </c>
      <c r="I77" s="86">
        <f t="shared" ref="I77:J77" si="10">I76/I75</f>
        <v>0.64229024943310653</v>
      </c>
      <c r="J77" s="86">
        <f t="shared" si="10"/>
        <v>0.7110047846889952</v>
      </c>
      <c r="K77" s="86">
        <f t="shared" ref="K77" si="11">K76/K75</f>
        <v>0.7001567184518942</v>
      </c>
    </row>
    <row r="78" spans="1:11" ht="15" thickBot="1" x14ac:dyDescent="0.45"/>
    <row r="79" spans="1:11" ht="25.8" thickBot="1" x14ac:dyDescent="0.45">
      <c r="A79" s="184" t="s">
        <v>9</v>
      </c>
      <c r="B79" s="185"/>
      <c r="C79" s="126" t="s">
        <v>10</v>
      </c>
      <c r="D79" s="2" t="s">
        <v>2</v>
      </c>
      <c r="E79" s="155" t="s">
        <v>7</v>
      </c>
      <c r="F79" s="127" t="s">
        <v>8</v>
      </c>
      <c r="G79" s="128" t="s">
        <v>35</v>
      </c>
      <c r="H79" s="127" t="s">
        <v>6</v>
      </c>
      <c r="I79" s="128" t="s">
        <v>28</v>
      </c>
      <c r="J79" s="127" t="s">
        <v>29</v>
      </c>
      <c r="K79" s="128" t="s">
        <v>1</v>
      </c>
    </row>
    <row r="80" spans="1:11" x14ac:dyDescent="0.4">
      <c r="A80" s="186" t="s">
        <v>44</v>
      </c>
      <c r="B80" s="195" t="s">
        <v>45</v>
      </c>
      <c r="C80" s="146" t="s">
        <v>3</v>
      </c>
      <c r="D80" s="60">
        <v>2090</v>
      </c>
      <c r="E80" s="29">
        <v>1342</v>
      </c>
      <c r="F80" s="61">
        <v>1236</v>
      </c>
      <c r="G80" s="62">
        <v>1135</v>
      </c>
      <c r="H80" s="30">
        <v>82</v>
      </c>
      <c r="I80" s="29">
        <v>268</v>
      </c>
      <c r="J80" s="37">
        <v>86</v>
      </c>
      <c r="K80" s="80">
        <f>SUM(D80:J80)</f>
        <v>6239</v>
      </c>
    </row>
    <row r="81" spans="1:11" x14ac:dyDescent="0.4">
      <c r="A81" s="187"/>
      <c r="B81" s="190"/>
      <c r="C81" s="147" t="s">
        <v>0</v>
      </c>
      <c r="D81" s="63">
        <v>1377</v>
      </c>
      <c r="E81" s="92">
        <v>841</v>
      </c>
      <c r="F81" s="64">
        <v>795</v>
      </c>
      <c r="G81" s="65">
        <v>919</v>
      </c>
      <c r="H81" s="32">
        <v>44</v>
      </c>
      <c r="I81" s="95">
        <v>125</v>
      </c>
      <c r="J81" s="93">
        <v>68</v>
      </c>
      <c r="K81" s="85">
        <f>SUM(D81:J81)</f>
        <v>4169</v>
      </c>
    </row>
    <row r="82" spans="1:11" ht="15" thickBot="1" x14ac:dyDescent="0.45">
      <c r="A82" s="187"/>
      <c r="B82" s="191"/>
      <c r="C82" s="148" t="s">
        <v>4</v>
      </c>
      <c r="D82" s="66">
        <v>0.65900000000000003</v>
      </c>
      <c r="E82" s="156">
        <v>0.627</v>
      </c>
      <c r="F82" s="67">
        <v>0.64300000000000002</v>
      </c>
      <c r="G82" s="68">
        <v>0.81</v>
      </c>
      <c r="H82" s="34">
        <v>0.53600000000000003</v>
      </c>
      <c r="I82" s="149">
        <v>0.46600000000000003</v>
      </c>
      <c r="J82" s="59">
        <f>J81/J80</f>
        <v>0.79069767441860461</v>
      </c>
      <c r="K82" s="81">
        <f>K81/K80</f>
        <v>0.66821606026606828</v>
      </c>
    </row>
    <row r="83" spans="1:11" x14ac:dyDescent="0.4">
      <c r="A83" s="187"/>
      <c r="B83" s="189" t="s">
        <v>46</v>
      </c>
      <c r="C83" s="36" t="s">
        <v>3</v>
      </c>
      <c r="D83" s="13">
        <v>2437</v>
      </c>
      <c r="E83" s="70"/>
      <c r="F83" s="41">
        <v>1227</v>
      </c>
      <c r="G83" s="42">
        <v>1189</v>
      </c>
      <c r="H83" s="100">
        <v>73</v>
      </c>
      <c r="I83" s="69">
        <v>268</v>
      </c>
      <c r="J83" s="94">
        <v>254</v>
      </c>
      <c r="K83" s="82">
        <f>SUM(D83:J83)</f>
        <v>5448</v>
      </c>
    </row>
    <row r="84" spans="1:11" x14ac:dyDescent="0.4">
      <c r="A84" s="187"/>
      <c r="B84" s="190"/>
      <c r="C84" s="147" t="s">
        <v>0</v>
      </c>
      <c r="D84" s="11">
        <v>1704</v>
      </c>
      <c r="E84" s="71"/>
      <c r="F84" s="31">
        <v>755</v>
      </c>
      <c r="G84" s="26">
        <v>1013</v>
      </c>
      <c r="H84" s="32">
        <v>37</v>
      </c>
      <c r="I84" s="95">
        <v>125</v>
      </c>
      <c r="J84" s="93">
        <v>172</v>
      </c>
      <c r="K84" s="84">
        <f>SUM(D84:J84)</f>
        <v>3806</v>
      </c>
    </row>
    <row r="85" spans="1:11" ht="15" thickBot="1" x14ac:dyDescent="0.45">
      <c r="A85" s="187"/>
      <c r="B85" s="190"/>
      <c r="C85" s="33" t="s">
        <v>4</v>
      </c>
      <c r="D85" s="150">
        <v>0.69899999999999995</v>
      </c>
      <c r="E85" s="73"/>
      <c r="F85" s="151">
        <v>0.61499999999999999</v>
      </c>
      <c r="G85" s="152">
        <v>0.85199999999999998</v>
      </c>
      <c r="H85" s="101">
        <v>0.52100000000000002</v>
      </c>
      <c r="I85" s="151">
        <v>0.46600000000000003</v>
      </c>
      <c r="J85" s="153">
        <f>J84/J83</f>
        <v>0.67716535433070868</v>
      </c>
      <c r="K85" s="154">
        <f>K84/K83</f>
        <v>0.69860499265785614</v>
      </c>
    </row>
    <row r="86" spans="1:11" x14ac:dyDescent="0.4">
      <c r="A86" s="187"/>
      <c r="B86" s="195" t="s">
        <v>47</v>
      </c>
      <c r="C86" s="146" t="s">
        <v>5</v>
      </c>
      <c r="D86" s="48">
        <v>2774</v>
      </c>
      <c r="E86" s="49">
        <v>1218</v>
      </c>
      <c r="F86" s="50">
        <v>1289</v>
      </c>
      <c r="G86" s="49">
        <v>1399</v>
      </c>
      <c r="H86" s="102">
        <v>78</v>
      </c>
      <c r="I86" s="29">
        <v>490</v>
      </c>
      <c r="J86" s="37">
        <v>243</v>
      </c>
      <c r="K86" s="82">
        <f>SUM(D86:J86)</f>
        <v>7491</v>
      </c>
    </row>
    <row r="87" spans="1:11" ht="25.2" customHeight="1" x14ac:dyDescent="0.4">
      <c r="A87" s="187"/>
      <c r="B87" s="190"/>
      <c r="C87" s="147" t="s">
        <v>0</v>
      </c>
      <c r="D87" s="26">
        <v>1784</v>
      </c>
      <c r="E87" s="32">
        <v>873</v>
      </c>
      <c r="F87" s="51">
        <v>840</v>
      </c>
      <c r="G87" s="32">
        <v>1154</v>
      </c>
      <c r="H87" s="103">
        <v>42</v>
      </c>
      <c r="I87" s="95">
        <v>291</v>
      </c>
      <c r="J87" s="93">
        <v>181</v>
      </c>
      <c r="K87" s="84">
        <f>SUM(D87:J87)</f>
        <v>5165</v>
      </c>
    </row>
    <row r="88" spans="1:11" ht="16.2" customHeight="1" thickBot="1" x14ac:dyDescent="0.45">
      <c r="A88" s="187"/>
      <c r="B88" s="191"/>
      <c r="C88" s="148" t="s">
        <v>4</v>
      </c>
      <c r="D88" s="52">
        <v>0.64300000000000002</v>
      </c>
      <c r="E88" s="53">
        <v>0.71699999999999997</v>
      </c>
      <c r="F88" s="58">
        <v>0.65100000000000002</v>
      </c>
      <c r="G88" s="54">
        <v>0.82499999999999996</v>
      </c>
      <c r="H88" s="104">
        <v>0.53800000000000003</v>
      </c>
      <c r="I88" s="55">
        <v>0.59399999999999997</v>
      </c>
      <c r="J88" s="97">
        <v>0.74</v>
      </c>
      <c r="K88" s="154">
        <f>K87/K86</f>
        <v>0.68949405953811238</v>
      </c>
    </row>
    <row r="89" spans="1:11" ht="16.2" customHeight="1" x14ac:dyDescent="0.4">
      <c r="A89" s="187"/>
      <c r="B89" s="195" t="s">
        <v>48</v>
      </c>
      <c r="C89" s="146" t="s">
        <v>5</v>
      </c>
      <c r="D89" s="10">
        <v>2351</v>
      </c>
      <c r="E89" s="29">
        <v>1202</v>
      </c>
      <c r="F89" s="30">
        <v>1100</v>
      </c>
      <c r="G89" s="29">
        <v>1276</v>
      </c>
      <c r="H89" s="30">
        <v>75</v>
      </c>
      <c r="I89" s="29">
        <v>517</v>
      </c>
      <c r="J89" s="37">
        <v>259</v>
      </c>
      <c r="K89" s="82">
        <f>SUM(D89:J89)</f>
        <v>6780</v>
      </c>
    </row>
    <row r="90" spans="1:11" x14ac:dyDescent="0.4">
      <c r="A90" s="187"/>
      <c r="B90" s="190"/>
      <c r="C90" s="147" t="s">
        <v>0</v>
      </c>
      <c r="D90" s="11">
        <v>1481</v>
      </c>
      <c r="E90" s="31">
        <v>721</v>
      </c>
      <c r="F90" s="32">
        <v>729</v>
      </c>
      <c r="G90" s="31">
        <v>1047</v>
      </c>
      <c r="H90" s="32">
        <v>44</v>
      </c>
      <c r="I90" s="95">
        <v>309</v>
      </c>
      <c r="J90" s="93">
        <v>185</v>
      </c>
      <c r="K90" s="84">
        <f>SUM(D90:J90)</f>
        <v>4516</v>
      </c>
    </row>
    <row r="91" spans="1:11" ht="15" thickBot="1" x14ac:dyDescent="0.45">
      <c r="A91" s="187"/>
      <c r="B91" s="191"/>
      <c r="C91" s="148" t="s">
        <v>4</v>
      </c>
      <c r="D91" s="12">
        <v>0.63</v>
      </c>
      <c r="E91" s="149">
        <v>0.6</v>
      </c>
      <c r="F91" s="34">
        <v>0.66200000000000003</v>
      </c>
      <c r="G91" s="28">
        <v>0.82099999999999995</v>
      </c>
      <c r="H91" s="34">
        <v>0.57099999999999995</v>
      </c>
      <c r="I91" s="149">
        <v>0.59799999999999998</v>
      </c>
      <c r="J91" s="59">
        <v>0.73</v>
      </c>
      <c r="K91" s="154">
        <f>K90/K89</f>
        <v>0.66607669616519172</v>
      </c>
    </row>
    <row r="92" spans="1:11" x14ac:dyDescent="0.4">
      <c r="A92" s="187"/>
      <c r="B92" s="195" t="s">
        <v>49</v>
      </c>
      <c r="C92" s="36" t="s">
        <v>5</v>
      </c>
      <c r="D92" s="13">
        <v>1211</v>
      </c>
      <c r="E92" s="69">
        <v>1051</v>
      </c>
      <c r="F92" s="70"/>
      <c r="G92" s="29">
        <v>270</v>
      </c>
      <c r="H92" s="102">
        <v>75</v>
      </c>
      <c r="I92" s="29">
        <v>274</v>
      </c>
      <c r="J92" s="37">
        <v>138</v>
      </c>
      <c r="K92" s="82">
        <f>SUM(D92:J92)</f>
        <v>3019</v>
      </c>
    </row>
    <row r="93" spans="1:11" x14ac:dyDescent="0.4">
      <c r="A93" s="187"/>
      <c r="B93" s="190"/>
      <c r="C93" s="147" t="s">
        <v>0</v>
      </c>
      <c r="D93" s="11">
        <v>760</v>
      </c>
      <c r="E93" s="31">
        <v>780</v>
      </c>
      <c r="F93" s="71"/>
      <c r="G93" s="31">
        <v>236</v>
      </c>
      <c r="H93" s="103">
        <v>49</v>
      </c>
      <c r="I93" s="95">
        <v>126</v>
      </c>
      <c r="J93" s="93">
        <v>106</v>
      </c>
      <c r="K93" s="84">
        <f>SUM(D93:J93)</f>
        <v>2057</v>
      </c>
    </row>
    <row r="94" spans="1:11" ht="15" thickBot="1" x14ac:dyDescent="0.45">
      <c r="A94" s="188"/>
      <c r="B94" s="190"/>
      <c r="C94" s="33" t="s">
        <v>4</v>
      </c>
      <c r="D94" s="159">
        <v>0.628</v>
      </c>
      <c r="E94" s="151">
        <v>0.74199999999999999</v>
      </c>
      <c r="F94" s="160"/>
      <c r="G94" s="152">
        <v>0.874</v>
      </c>
      <c r="H94" s="161">
        <v>0.65300000000000002</v>
      </c>
      <c r="I94" s="151">
        <v>0.46</v>
      </c>
      <c r="J94" s="153">
        <v>0.77</v>
      </c>
      <c r="K94" s="162">
        <f>K93/K92</f>
        <v>0.68135144087446176</v>
      </c>
    </row>
    <row r="95" spans="1:11" x14ac:dyDescent="0.4">
      <c r="A95" s="196" t="s">
        <v>38</v>
      </c>
      <c r="B95" s="197"/>
      <c r="C95" s="18" t="s">
        <v>5</v>
      </c>
      <c r="D95" s="19">
        <f>D80+D83+D86+D89+D92</f>
        <v>10863</v>
      </c>
      <c r="E95" s="19">
        <f t="shared" ref="E95:H95" si="12">E80+E83+E86+E89+E92</f>
        <v>4813</v>
      </c>
      <c r="F95" s="19">
        <f t="shared" si="12"/>
        <v>4852</v>
      </c>
      <c r="G95" s="19">
        <f t="shared" si="12"/>
        <v>5269</v>
      </c>
      <c r="H95" s="108">
        <f t="shared" si="12"/>
        <v>383</v>
      </c>
      <c r="I95" s="130">
        <f>I80+I83+I86+I89+I92</f>
        <v>1817</v>
      </c>
      <c r="J95" s="130">
        <f>J80+J83+J86+J89+J92</f>
        <v>980</v>
      </c>
      <c r="K95" s="19">
        <f>SUM(D95:J95)</f>
        <v>28977</v>
      </c>
    </row>
    <row r="96" spans="1:11" x14ac:dyDescent="0.4">
      <c r="A96" s="180"/>
      <c r="B96" s="181"/>
      <c r="C96" s="20" t="s">
        <v>0</v>
      </c>
      <c r="D96" s="21">
        <f>D81+D84+D87+D90+D93</f>
        <v>7106</v>
      </c>
      <c r="E96" s="21">
        <f t="shared" ref="E96:H96" si="13">E81+E84+E87+E90+E93</f>
        <v>3215</v>
      </c>
      <c r="F96" s="21">
        <f t="shared" si="13"/>
        <v>3119</v>
      </c>
      <c r="G96" s="21">
        <f t="shared" si="13"/>
        <v>4369</v>
      </c>
      <c r="H96" s="109">
        <f t="shared" si="13"/>
        <v>216</v>
      </c>
      <c r="I96" s="133">
        <f>I81+I84+I87+I90+I93</f>
        <v>976</v>
      </c>
      <c r="J96" s="133">
        <f>J81+J84+J87+J90+J93</f>
        <v>712</v>
      </c>
      <c r="K96" s="21">
        <f>SUM(D96:J96)</f>
        <v>19713</v>
      </c>
    </row>
    <row r="97" spans="1:11" ht="15" thickBot="1" x14ac:dyDescent="0.45">
      <c r="A97" s="182"/>
      <c r="B97" s="183"/>
      <c r="C97" s="22" t="s">
        <v>4</v>
      </c>
      <c r="D97" s="86">
        <f>D96/D95</f>
        <v>0.65414710485133021</v>
      </c>
      <c r="E97" s="86">
        <f t="shared" ref="E97:H97" si="14">E96/E95</f>
        <v>0.66798254726781636</v>
      </c>
      <c r="F97" s="86">
        <f t="shared" si="14"/>
        <v>0.64282769991755973</v>
      </c>
      <c r="G97" s="86">
        <f t="shared" si="14"/>
        <v>0.82918959954450555</v>
      </c>
      <c r="H97" s="110">
        <f t="shared" si="14"/>
        <v>0.56396866840731075</v>
      </c>
      <c r="I97" s="137">
        <f>I96/I95</f>
        <v>0.53714914694551463</v>
      </c>
      <c r="J97" s="116">
        <f>J96/J95</f>
        <v>0.72653061224489801</v>
      </c>
      <c r="K97" s="86">
        <f>K96/K95</f>
        <v>0.68029816751216488</v>
      </c>
    </row>
    <row r="98" spans="1:11" ht="15" thickBot="1" x14ac:dyDescent="0.45">
      <c r="A98" s="140"/>
      <c r="B98" s="140"/>
      <c r="C98" s="141"/>
      <c r="D98" s="168"/>
      <c r="E98" s="168"/>
      <c r="F98" s="168"/>
      <c r="G98" s="168"/>
      <c r="H98" s="168"/>
      <c r="I98" s="142"/>
      <c r="J98" s="168"/>
      <c r="K98" s="168"/>
    </row>
    <row r="99" spans="1:11" ht="25.8" thickBot="1" x14ac:dyDescent="0.45">
      <c r="A99" s="184" t="s">
        <v>9</v>
      </c>
      <c r="B99" s="185"/>
      <c r="C99" s="126" t="s">
        <v>10</v>
      </c>
      <c r="D99" s="2" t="s">
        <v>2</v>
      </c>
      <c r="E99" s="2" t="s">
        <v>7</v>
      </c>
      <c r="F99" s="127" t="s">
        <v>8</v>
      </c>
      <c r="G99" s="128" t="s">
        <v>35</v>
      </c>
      <c r="H99" s="127" t="s">
        <v>6</v>
      </c>
      <c r="I99" s="128" t="s">
        <v>28</v>
      </c>
      <c r="J99" s="127" t="s">
        <v>29</v>
      </c>
      <c r="K99" s="128" t="s">
        <v>1</v>
      </c>
    </row>
    <row r="100" spans="1:11" x14ac:dyDescent="0.4">
      <c r="A100" s="220" t="s">
        <v>51</v>
      </c>
      <c r="B100" s="189" t="s">
        <v>52</v>
      </c>
      <c r="C100" s="36" t="s">
        <v>3</v>
      </c>
      <c r="D100" s="163">
        <v>1277</v>
      </c>
      <c r="E100" s="164"/>
      <c r="F100" s="165">
        <v>1271</v>
      </c>
      <c r="G100" s="166">
        <v>658</v>
      </c>
      <c r="H100" s="164"/>
      <c r="I100" s="69">
        <v>239</v>
      </c>
      <c r="J100" s="94">
        <v>60</v>
      </c>
      <c r="K100" s="167">
        <f>SUM(D100:J100)</f>
        <v>3505</v>
      </c>
    </row>
    <row r="101" spans="1:11" x14ac:dyDescent="0.4">
      <c r="A101" s="221"/>
      <c r="B101" s="190"/>
      <c r="C101" s="147" t="s">
        <v>0</v>
      </c>
      <c r="D101" s="63">
        <v>838</v>
      </c>
      <c r="E101" s="87"/>
      <c r="F101" s="64">
        <v>861</v>
      </c>
      <c r="G101" s="65">
        <v>567</v>
      </c>
      <c r="H101" s="71"/>
      <c r="I101" s="95">
        <v>74</v>
      </c>
      <c r="J101" s="93">
        <v>52</v>
      </c>
      <c r="K101" s="85">
        <f>SUM(D101:J101)</f>
        <v>2392</v>
      </c>
    </row>
    <row r="102" spans="1:11" ht="15" thickBot="1" x14ac:dyDescent="0.45">
      <c r="A102" s="221"/>
      <c r="B102" s="191"/>
      <c r="C102" s="148" t="s">
        <v>4</v>
      </c>
      <c r="D102" s="66">
        <v>0.65600000000000003</v>
      </c>
      <c r="E102" s="88"/>
      <c r="F102" s="67">
        <v>0.67700000000000005</v>
      </c>
      <c r="G102" s="68">
        <v>0.85</v>
      </c>
      <c r="H102" s="73"/>
      <c r="I102" s="149">
        <v>0.31</v>
      </c>
      <c r="J102" s="59">
        <v>0.87</v>
      </c>
      <c r="K102" s="81">
        <f>K101/K100</f>
        <v>0.68245363766048506</v>
      </c>
    </row>
    <row r="103" spans="1:11" x14ac:dyDescent="0.4">
      <c r="A103" s="221"/>
      <c r="B103" s="189" t="s">
        <v>53</v>
      </c>
      <c r="C103" s="36" t="s">
        <v>3</v>
      </c>
      <c r="D103" s="13">
        <v>2729</v>
      </c>
      <c r="E103" s="29">
        <v>1058</v>
      </c>
      <c r="F103" s="43">
        <v>1164</v>
      </c>
      <c r="G103" s="42">
        <v>1102</v>
      </c>
      <c r="H103" s="100">
        <v>78</v>
      </c>
      <c r="I103" s="69">
        <v>453</v>
      </c>
      <c r="J103" s="94">
        <v>171</v>
      </c>
      <c r="K103" s="82">
        <f>SUM(D103:J103)</f>
        <v>6755</v>
      </c>
    </row>
    <row r="104" spans="1:11" x14ac:dyDescent="0.4">
      <c r="A104" s="221"/>
      <c r="B104" s="190"/>
      <c r="C104" s="147" t="s">
        <v>0</v>
      </c>
      <c r="D104" s="11">
        <v>1800</v>
      </c>
      <c r="E104" s="31">
        <v>762</v>
      </c>
      <c r="F104" s="38">
        <v>761</v>
      </c>
      <c r="G104" s="26">
        <v>930</v>
      </c>
      <c r="H104" s="32">
        <v>42</v>
      </c>
      <c r="I104" s="95">
        <v>249</v>
      </c>
      <c r="J104" s="93">
        <v>115</v>
      </c>
      <c r="K104" s="84">
        <f>SUM(D104:J104)</f>
        <v>4659</v>
      </c>
    </row>
    <row r="105" spans="1:11" ht="15" thickBot="1" x14ac:dyDescent="0.45">
      <c r="A105" s="221"/>
      <c r="B105" s="190"/>
      <c r="C105" s="33" t="s">
        <v>4</v>
      </c>
      <c r="D105" s="150">
        <v>0.66</v>
      </c>
      <c r="E105" s="149">
        <v>0.72</v>
      </c>
      <c r="F105" s="153">
        <v>0.65300000000000002</v>
      </c>
      <c r="G105" s="152">
        <v>0.84399999999999997</v>
      </c>
      <c r="H105" s="101">
        <v>0.53800000000000003</v>
      </c>
      <c r="I105" s="151">
        <v>0.47</v>
      </c>
      <c r="J105" s="153">
        <v>0.67</v>
      </c>
      <c r="K105" s="154">
        <f>K104/K103</f>
        <v>0.68971132494448562</v>
      </c>
    </row>
    <row r="106" spans="1:11" x14ac:dyDescent="0.4">
      <c r="A106" s="221"/>
      <c r="B106" s="195" t="s">
        <v>54</v>
      </c>
      <c r="C106" s="146" t="s">
        <v>5</v>
      </c>
      <c r="D106" s="48">
        <v>2884</v>
      </c>
      <c r="E106" s="219">
        <v>916</v>
      </c>
      <c r="F106" s="50">
        <v>1176</v>
      </c>
      <c r="G106" s="49">
        <v>1354</v>
      </c>
      <c r="H106" s="102">
        <v>95</v>
      </c>
      <c r="I106" s="29">
        <v>643</v>
      </c>
      <c r="J106" s="37">
        <v>235</v>
      </c>
      <c r="K106" s="82">
        <f>SUM(D106:J106)</f>
        <v>7303</v>
      </c>
    </row>
    <row r="107" spans="1:11" x14ac:dyDescent="0.4">
      <c r="A107" s="221"/>
      <c r="B107" s="190"/>
      <c r="C107" s="147" t="s">
        <v>0</v>
      </c>
      <c r="D107" s="26">
        <v>1907</v>
      </c>
      <c r="E107" s="32">
        <v>624</v>
      </c>
      <c r="F107" s="51">
        <v>741</v>
      </c>
      <c r="G107" s="32">
        <v>1152</v>
      </c>
      <c r="H107" s="103">
        <v>46</v>
      </c>
      <c r="I107" s="95">
        <v>368</v>
      </c>
      <c r="J107" s="93">
        <v>170</v>
      </c>
      <c r="K107" s="84">
        <f>SUM(D107:J107)</f>
        <v>5008</v>
      </c>
    </row>
    <row r="108" spans="1:11" ht="15" thickBot="1" x14ac:dyDescent="0.45">
      <c r="A108" s="221"/>
      <c r="B108" s="191"/>
      <c r="C108" s="148" t="s">
        <v>4</v>
      </c>
      <c r="D108" s="52">
        <v>0.66100000000000003</v>
      </c>
      <c r="E108" s="53">
        <v>0.68100000000000005</v>
      </c>
      <c r="F108" s="58">
        <v>0.63</v>
      </c>
      <c r="G108" s="54">
        <v>0.85099999999999998</v>
      </c>
      <c r="H108" s="104">
        <v>0.48399999999999999</v>
      </c>
      <c r="I108" s="55">
        <v>0.57199999999999995</v>
      </c>
      <c r="J108" s="97">
        <v>0.72</v>
      </c>
      <c r="K108" s="154">
        <f>K107/K106</f>
        <v>0.68574558400657259</v>
      </c>
    </row>
    <row r="109" spans="1:11" x14ac:dyDescent="0.4">
      <c r="A109" s="221"/>
      <c r="B109" s="192" t="s">
        <v>55</v>
      </c>
      <c r="C109" s="169" t="s">
        <v>5</v>
      </c>
      <c r="D109" s="209">
        <v>2911</v>
      </c>
      <c r="E109" s="170">
        <v>1006</v>
      </c>
      <c r="F109" s="210">
        <v>1382</v>
      </c>
      <c r="G109" s="170">
        <v>1181</v>
      </c>
      <c r="H109" s="210">
        <v>103</v>
      </c>
      <c r="I109" s="170">
        <v>604</v>
      </c>
      <c r="J109" s="171">
        <v>222</v>
      </c>
      <c r="K109" s="172">
        <f>SUM(D109:J109)</f>
        <v>7409</v>
      </c>
    </row>
    <row r="110" spans="1:11" x14ac:dyDescent="0.4">
      <c r="A110" s="221"/>
      <c r="B110" s="193"/>
      <c r="C110" s="173" t="s">
        <v>0</v>
      </c>
      <c r="D110" s="211">
        <v>1779</v>
      </c>
      <c r="E110" s="212">
        <v>693</v>
      </c>
      <c r="F110" s="174">
        <v>801</v>
      </c>
      <c r="G110" s="212">
        <v>998</v>
      </c>
      <c r="H110" s="174">
        <v>42</v>
      </c>
      <c r="I110" s="175">
        <v>383</v>
      </c>
      <c r="J110" s="176">
        <v>155</v>
      </c>
      <c r="K110" s="177">
        <f>SUM(D110:J110)</f>
        <v>4851</v>
      </c>
    </row>
    <row r="111" spans="1:11" ht="15" thickBot="1" x14ac:dyDescent="0.45">
      <c r="A111" s="221"/>
      <c r="B111" s="194"/>
      <c r="C111" s="178" t="s">
        <v>4</v>
      </c>
      <c r="D111" s="213">
        <v>0.61099999999999999</v>
      </c>
      <c r="E111" s="214">
        <v>0.68899999999999995</v>
      </c>
      <c r="F111" s="215">
        <v>0.57899999999999996</v>
      </c>
      <c r="G111" s="216">
        <v>0.85</v>
      </c>
      <c r="H111" s="217">
        <v>0.40799999999999997</v>
      </c>
      <c r="I111" s="214">
        <v>0.63400000000000001</v>
      </c>
      <c r="J111" s="218">
        <v>0.7</v>
      </c>
      <c r="K111" s="179">
        <f>K110/K109</f>
        <v>0.65474422999055204</v>
      </c>
    </row>
    <row r="112" spans="1:11" x14ac:dyDescent="0.4">
      <c r="A112" s="221"/>
      <c r="B112" s="195" t="s">
        <v>56</v>
      </c>
      <c r="C112" s="36" t="s">
        <v>5</v>
      </c>
      <c r="D112" s="13"/>
      <c r="E112" s="157"/>
      <c r="F112" s="29"/>
      <c r="G112" s="37"/>
      <c r="H112" s="102"/>
      <c r="I112" s="29"/>
      <c r="J112" s="37"/>
      <c r="K112" s="82"/>
    </row>
    <row r="113" spans="1:11" x14ac:dyDescent="0.4">
      <c r="A113" s="221"/>
      <c r="B113" s="190"/>
      <c r="C113" s="147" t="s">
        <v>0</v>
      </c>
      <c r="D113" s="11"/>
      <c r="E113" s="103"/>
      <c r="F113" s="31"/>
      <c r="G113" s="38"/>
      <c r="H113" s="103"/>
      <c r="I113" s="95"/>
      <c r="J113" s="93"/>
      <c r="K113" s="84"/>
    </row>
    <row r="114" spans="1:11" ht="15" thickBot="1" x14ac:dyDescent="0.45">
      <c r="A114" s="222"/>
      <c r="B114" s="191"/>
      <c r="C114" s="72" t="s">
        <v>4</v>
      </c>
      <c r="D114" s="14"/>
      <c r="E114" s="117"/>
      <c r="F114" s="149"/>
      <c r="G114" s="158"/>
      <c r="H114" s="117"/>
      <c r="I114" s="149"/>
      <c r="J114" s="59"/>
      <c r="K114" s="154"/>
    </row>
    <row r="115" spans="1:11" x14ac:dyDescent="0.4">
      <c r="A115" s="180" t="s">
        <v>38</v>
      </c>
      <c r="B115" s="181"/>
      <c r="C115" s="18" t="s">
        <v>5</v>
      </c>
      <c r="D115" s="19">
        <f>D100+D103+D106+D109+D112</f>
        <v>9801</v>
      </c>
      <c r="E115" s="19">
        <f t="shared" ref="E115:H115" si="15">E100+E103+E106+E109+E112</f>
        <v>2980</v>
      </c>
      <c r="F115" s="123">
        <f t="shared" si="15"/>
        <v>4993</v>
      </c>
      <c r="G115" s="19">
        <f t="shared" si="15"/>
        <v>4295</v>
      </c>
      <c r="H115" s="108">
        <f t="shared" si="15"/>
        <v>276</v>
      </c>
      <c r="I115" s="130">
        <f>I100+I103+I106+I109+I112</f>
        <v>1939</v>
      </c>
      <c r="J115" s="130">
        <f>J100+J103+J106+J109+J112</f>
        <v>688</v>
      </c>
      <c r="K115" s="19">
        <f>SUM(D115:J115)</f>
        <v>24972</v>
      </c>
    </row>
    <row r="116" spans="1:11" x14ac:dyDescent="0.4">
      <c r="A116" s="180"/>
      <c r="B116" s="181"/>
      <c r="C116" s="20" t="s">
        <v>0</v>
      </c>
      <c r="D116" s="21">
        <f>D101+D104+D107+D110+D113</f>
        <v>6324</v>
      </c>
      <c r="E116" s="21">
        <f t="shared" ref="E116:H116" si="16">E101+E104+E107+E110+E113</f>
        <v>2079</v>
      </c>
      <c r="F116" s="21">
        <f t="shared" si="16"/>
        <v>3164</v>
      </c>
      <c r="G116" s="21">
        <f t="shared" si="16"/>
        <v>3647</v>
      </c>
      <c r="H116" s="109">
        <f t="shared" si="16"/>
        <v>130</v>
      </c>
      <c r="I116" s="133">
        <f>I101+I104+I107+I110+I113</f>
        <v>1074</v>
      </c>
      <c r="J116" s="133">
        <f>J101+J104+J107+J110+J113</f>
        <v>492</v>
      </c>
      <c r="K116" s="21">
        <f>SUM(D116:J116)</f>
        <v>16910</v>
      </c>
    </row>
    <row r="117" spans="1:11" ht="15" thickBot="1" x14ac:dyDescent="0.45">
      <c r="A117" s="182"/>
      <c r="B117" s="183"/>
      <c r="C117" s="22" t="s">
        <v>4</v>
      </c>
      <c r="D117" s="86">
        <f>D116/D115</f>
        <v>0.645240281603918</v>
      </c>
      <c r="E117" s="86">
        <f t="shared" ref="E117:H117" si="17">E116/E115</f>
        <v>0.69765100671140945</v>
      </c>
      <c r="F117" s="86">
        <f t="shared" si="17"/>
        <v>0.63368716202683761</v>
      </c>
      <c r="G117" s="86">
        <f t="shared" si="17"/>
        <v>0.84912689173457512</v>
      </c>
      <c r="H117" s="110">
        <f t="shared" si="17"/>
        <v>0.47101449275362317</v>
      </c>
      <c r="I117" s="137">
        <f>I116/I115</f>
        <v>0.55389375966993293</v>
      </c>
      <c r="J117" s="116">
        <f>J116/J115</f>
        <v>0.71511627906976749</v>
      </c>
      <c r="K117" s="86">
        <f>K116/K115</f>
        <v>0.67715841742751881</v>
      </c>
    </row>
    <row r="119" spans="1:11" ht="13.2" customHeight="1" x14ac:dyDescent="0.4"/>
  </sheetData>
  <mergeCells count="49"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  <mergeCell ref="A1:C1"/>
    <mergeCell ref="A22:B22"/>
    <mergeCell ref="A18:B20"/>
    <mergeCell ref="B12:B14"/>
    <mergeCell ref="D1:J1"/>
    <mergeCell ref="A58:B60"/>
    <mergeCell ref="A42:B42"/>
    <mergeCell ref="A43:A57"/>
    <mergeCell ref="B43:B45"/>
    <mergeCell ref="B46:B48"/>
    <mergeCell ref="B49:B51"/>
    <mergeCell ref="B52:B54"/>
    <mergeCell ref="B55:B57"/>
    <mergeCell ref="A75:B77"/>
    <mergeCell ref="A62:B62"/>
    <mergeCell ref="A63:A74"/>
    <mergeCell ref="B63:B65"/>
    <mergeCell ref="B66:B68"/>
    <mergeCell ref="B69:B71"/>
    <mergeCell ref="B72:B74"/>
    <mergeCell ref="A95:B97"/>
    <mergeCell ref="A79:B79"/>
    <mergeCell ref="A80:A94"/>
    <mergeCell ref="B80:B82"/>
    <mergeCell ref="B83:B85"/>
    <mergeCell ref="B86:B88"/>
    <mergeCell ref="B89:B91"/>
    <mergeCell ref="B92:B94"/>
    <mergeCell ref="A115:B117"/>
    <mergeCell ref="A99:B99"/>
    <mergeCell ref="A100:A114"/>
    <mergeCell ref="B100:B102"/>
    <mergeCell ref="B103:B105"/>
    <mergeCell ref="B106:B108"/>
    <mergeCell ref="B109:B111"/>
    <mergeCell ref="B112:B11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자료(6월19일주실적Upload)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2023-06-28T09:28:47Z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