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2992" windowHeight="8052"/>
  </bookViews>
  <sheets>
    <sheet name="주보(속보)발표 자료(8월21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9" l="1"/>
  <c r="E156" i="9" l="1"/>
  <c r="E155" i="9"/>
  <c r="I156" i="9"/>
  <c r="I155" i="9"/>
  <c r="K142" i="9"/>
  <c r="K156" i="9"/>
  <c r="J156" i="9"/>
  <c r="H156" i="9"/>
  <c r="G156" i="9"/>
  <c r="F156" i="9"/>
  <c r="D156" i="9"/>
  <c r="K155" i="9"/>
  <c r="J155" i="9"/>
  <c r="H155" i="9"/>
  <c r="G155" i="9"/>
  <c r="F155" i="9"/>
  <c r="D155" i="9"/>
  <c r="L153" i="9"/>
  <c r="L152" i="9"/>
  <c r="L150" i="9"/>
  <c r="L149" i="9"/>
  <c r="L147" i="9"/>
  <c r="L146" i="9"/>
  <c r="L144" i="9"/>
  <c r="L143" i="9"/>
  <c r="L141" i="9"/>
  <c r="L140" i="9"/>
  <c r="L148" i="9" l="1"/>
  <c r="E157" i="9"/>
  <c r="L145" i="9"/>
  <c r="I157" i="9"/>
  <c r="L155" i="9"/>
  <c r="L156" i="9"/>
  <c r="D157" i="9"/>
  <c r="L142" i="9"/>
  <c r="F157" i="9"/>
  <c r="G157" i="9"/>
  <c r="H157" i="9"/>
  <c r="J157" i="9"/>
  <c r="L133" i="9"/>
  <c r="L132" i="9"/>
  <c r="L130" i="9"/>
  <c r="L129" i="9"/>
  <c r="L157" i="9" l="1"/>
  <c r="L131" i="9"/>
  <c r="L134" i="9"/>
  <c r="K136" i="9"/>
  <c r="K135" i="9"/>
  <c r="L126" i="9"/>
  <c r="L123" i="9"/>
  <c r="L120" i="9"/>
  <c r="J136" i="9"/>
  <c r="I136" i="9"/>
  <c r="H136" i="9"/>
  <c r="G136" i="9"/>
  <c r="F136" i="9"/>
  <c r="E136" i="9"/>
  <c r="D136" i="9"/>
  <c r="J135" i="9"/>
  <c r="I135" i="9"/>
  <c r="H135" i="9"/>
  <c r="G135" i="9"/>
  <c r="F135" i="9"/>
  <c r="E135" i="9"/>
  <c r="D135" i="9"/>
  <c r="L127" i="9"/>
  <c r="L124" i="9"/>
  <c r="L121" i="9"/>
  <c r="G137" i="9" l="1"/>
  <c r="H137" i="9"/>
  <c r="I137" i="9"/>
  <c r="J137" i="9"/>
  <c r="E137" i="9"/>
  <c r="F137" i="9"/>
  <c r="L136" i="9"/>
  <c r="L135" i="9"/>
  <c r="L128" i="9"/>
  <c r="L125" i="9"/>
  <c r="L122" i="9"/>
  <c r="D137" i="9"/>
  <c r="L137" i="9" l="1"/>
  <c r="L113" i="9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<sst xmlns="http://schemas.openxmlformats.org/spreadsheetml/2006/main" count="287" uniqueCount="71">
  <si>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</si>
  <si>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</si>
  <si>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</si>
  <si>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</si>
  <si>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</si>
  <si>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</si>
  <si>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</si>
  <si>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</si>
  <si>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</si>
  <si>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</si>
  <si>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</si>
  <si>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</si>
  <si>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</si>
  <si>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</si>
  <si>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</si>
  <si>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</si>
  <si>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</si>
  <si>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</si>
  <si>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</si>
  <si>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</si>
  <si>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</si>
  <si>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</si>
  <si>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</si>
  <si>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</si>
  <si>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</si>
  <si>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</si>
  <si>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</si>
  <si>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</si>
  <si>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</si>
  <si>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</si>
  <si>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</si>
  <si>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</si>
  <si>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</si>
  <si>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</si>
  <si>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</si>
  <si>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</si>
  <si>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</si>
  <si>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</si>
  <si>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</si>
  <si>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</si>
  <si>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</si>
  <si>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</si>
  <si>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</si>
  <si>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</si>
  <si>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</si>
  <si>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</si>
  <si>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</si>
  <si>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</si>
  <si>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</si>
  <si>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</si>
  <si>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</si>
  <si>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</si>
  <si>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</si>
  <si>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</si>
  <si>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</si>
  <si>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</si>
  <si>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</si>
  <si>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</si>
  <si>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</si>
  <si>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</si>
  <si>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</si>
  <si>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</si>
  <si>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</si>
  <si>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</si>
  <si>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</si>
  <si>
    <t>2023년
08월</t>
    <phoneticPr fontId="1" type="noConversion"/>
  </si>
  <si>
    <t>8월1일주
(화~)</t>
    <phoneticPr fontId="1" type="noConversion"/>
  </si>
  <si>
    <t>8월7일주
(월~)</t>
    <phoneticPr fontId="1" type="noConversion"/>
  </si>
  <si>
    <t>8월14일주
(월~)</t>
    <phoneticPr fontId="1" type="noConversion"/>
  </si>
  <si>
    <t>8월21일주
(월~)</t>
    <phoneticPr fontId="1" type="noConversion"/>
  </si>
  <si>
    <t>8월28일주
(월)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</si>
</sst>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  <font>
      <b/>
      <sz val="10"/>
      <color rgb="FF000000"/>
      <name val="HY그래픽M"/>
      <family val="1"/>
      <charset val="129"/>
    </font>
    <font>
      <sz val="10"/>
      <color rgb="FF00000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13" fillId="5" borderId="31" xfId="0" applyNumberFormat="1" applyFont="1" applyFill="1" applyBorder="1" applyAlignment="1">
      <alignment horizontal="right" vertical="center" wrapText="1"/>
    </xf>
    <xf numFmtId="9" fontId="13" fillId="5" borderId="32" xfId="0" applyNumberFormat="1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41" fontId="9" fillId="0" borderId="0" xfId="0" applyNumberFormat="1" applyFont="1">
      <alignment vertical="center"/>
    </xf>
    <xf numFmtId="41" fontId="3" fillId="5" borderId="47" xfId="2" applyFont="1" applyFill="1" applyBorder="1">
      <alignment vertical="center"/>
    </xf>
    <xf numFmtId="41" fontId="7" fillId="5" borderId="20" xfId="2" applyFont="1" applyFill="1" applyBorder="1" applyAlignment="1">
      <alignment vertical="center" wrapText="1"/>
    </xf>
    <xf numFmtId="41" fontId="10" fillId="5" borderId="48" xfId="2" applyFont="1" applyFill="1" applyBorder="1" applyAlignment="1">
      <alignment horizontal="center" vertical="center" wrapText="1"/>
    </xf>
    <xf numFmtId="41" fontId="11" fillId="5" borderId="24" xfId="2" applyFont="1" applyFill="1" applyBorder="1" applyAlignment="1">
      <alignment horizontal="center" vertical="center" wrapText="1"/>
    </xf>
    <xf numFmtId="9" fontId="3" fillId="5" borderId="12" xfId="1" applyNumberFormat="1" applyFont="1" applyFill="1" applyBorder="1" applyAlignment="1">
      <alignment horizontal="right" vertical="center"/>
    </xf>
    <xf numFmtId="9" fontId="3" fillId="5" borderId="21" xfId="1" applyNumberFormat="1" applyFont="1" applyFill="1" applyBorder="1" applyAlignment="1">
      <alignment horizontal="right" vertical="center" wrapText="1"/>
    </xf>
    <xf numFmtId="9" fontId="10" fillId="5" borderId="18" xfId="0" applyNumberFormat="1" applyFont="1" applyFill="1" applyBorder="1" applyAlignment="1">
      <alignment horizontal="right" vertical="center" wrapText="1"/>
    </xf>
    <xf numFmtId="41" fontId="3" fillId="5" borderId="38" xfId="2" applyFont="1" applyFill="1" applyBorder="1">
      <alignment vertical="center"/>
    </xf>
    <xf numFmtId="41" fontId="5" fillId="5" borderId="39" xfId="2" applyFont="1" applyFill="1" applyBorder="1">
      <alignment vertical="center"/>
    </xf>
    <xf numFmtId="9" fontId="3" fillId="5" borderId="40" xfId="0" applyNumberFormat="1" applyFont="1" applyFill="1" applyBorder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41" fontId="8" fillId="5" borderId="9" xfId="2" applyFont="1" applyFill="1" applyBorder="1">
      <alignment vertical="center"/>
    </xf>
    <xf numFmtId="41" fontId="5" fillId="5" borderId="9" xfId="2" applyFont="1" applyFill="1" applyBorder="1">
      <alignment vertical="center"/>
    </xf>
    <xf numFmtId="9" fontId="3" fillId="5" borderId="26" xfId="1" applyNumberFormat="1" applyFont="1" applyFill="1" applyBorder="1">
      <alignment vertical="center"/>
    </xf>
    <xf numFmtId="41" fontId="3" fillId="5" borderId="10" xfId="2" applyFont="1" applyFill="1" applyBorder="1">
      <alignment vertical="center"/>
    </xf>
    <xf numFmtId="41" fontId="9" fillId="2" borderId="10" xfId="0" applyNumberFormat="1" applyFont="1" applyFill="1" applyBorder="1" applyAlignment="1">
      <alignment horizontal="center" vertical="center" wrapText="1"/>
    </xf>
    <xf numFmtId="41" fontId="4" fillId="2" borderId="9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1" fontId="9" fillId="2" borderId="1" xfId="2" applyFont="1" applyFill="1" applyBorder="1" applyAlignment="1">
      <alignment horizontal="center" vertical="center" wrapText="1"/>
    </xf>
    <xf numFmtId="41" fontId="4" fillId="2" borderId="2" xfId="2" applyFont="1" applyFill="1" applyBorder="1" applyAlignment="1">
      <alignment horizontal="center" vertical="center" wrapText="1"/>
    </xf>
    <xf numFmtId="9" fontId="3" fillId="5" borderId="7" xfId="0" applyNumberFormat="1" applyFont="1" applyFill="1" applyBorder="1">
      <alignment vertical="center"/>
    </xf>
    <xf numFmtId="9" fontId="3" fillId="5" borderId="4" xfId="0" applyNumberFormat="1" applyFont="1" applyFill="1" applyBorder="1">
      <alignment vertical="center"/>
    </xf>
    <xf numFmtId="41" fontId="9" fillId="4" borderId="10" xfId="0" applyNumberFormat="1" applyFont="1" applyFill="1" applyBorder="1" applyAlignment="1">
      <alignment horizontal="center" vertical="center" wrapText="1"/>
    </xf>
    <xf numFmtId="41" fontId="4" fillId="4" borderId="9" xfId="0" applyNumberFormat="1" applyFont="1" applyFill="1" applyBorder="1" applyAlignment="1">
      <alignment horizontal="center" vertical="center" wrapText="1"/>
    </xf>
    <xf numFmtId="9" fontId="4" fillId="2" borderId="21" xfId="1" applyFont="1" applyFill="1" applyBorder="1" applyAlignment="1">
      <alignment horizontal="center" vertical="center" wrapText="1"/>
    </xf>
    <xf numFmtId="41" fontId="13" fillId="5" borderId="31" xfId="2" applyFont="1" applyFill="1" applyBorder="1" applyAlignment="1">
      <alignment horizontal="right" vertical="center" wrapText="1"/>
    </xf>
    <xf numFmtId="41" fontId="20" fillId="5" borderId="13" xfId="2" applyFont="1" applyFill="1" applyBorder="1" applyAlignment="1">
      <alignment horizontal="center" vertical="center" wrapText="1"/>
    </xf>
    <xf numFmtId="41" fontId="9" fillId="5" borderId="50" xfId="2" applyFont="1" applyFill="1" applyBorder="1" applyAlignment="1">
      <alignment horizontal="center"/>
    </xf>
    <xf numFmtId="41" fontId="14" fillId="5" borderId="9" xfId="2" applyFont="1" applyFill="1" applyBorder="1" applyAlignment="1">
      <alignment horizontal="right" vertical="center" wrapText="1"/>
    </xf>
    <xf numFmtId="41" fontId="19" fillId="5" borderId="2" xfId="2" applyFont="1" applyFill="1" applyBorder="1" applyAlignment="1">
      <alignment horizontal="center" vertical="center" wrapText="1"/>
    </xf>
    <xf numFmtId="41" fontId="4" fillId="5" borderId="51" xfId="2" applyFont="1" applyFill="1" applyBorder="1" applyAlignment="1">
      <alignment horizontal="center"/>
    </xf>
    <xf numFmtId="9" fontId="8" fillId="5" borderId="7" xfId="1" applyNumberFormat="1" applyFont="1" applyFill="1" applyBorder="1" applyAlignment="1">
      <alignment vertical="center"/>
    </xf>
    <xf numFmtId="9" fontId="8" fillId="5" borderId="35" xfId="0" applyNumberFormat="1" applyFont="1" applyFill="1" applyBorder="1" applyAlignment="1">
      <alignment vertical="center" wrapText="1"/>
    </xf>
    <xf numFmtId="9" fontId="14" fillId="5" borderId="32" xfId="0" applyNumberFormat="1" applyFont="1" applyFill="1" applyBorder="1" applyAlignment="1">
      <alignment vertical="center" wrapText="1"/>
    </xf>
    <xf numFmtId="9" fontId="8" fillId="5" borderId="4" xfId="1" applyNumberFormat="1" applyFont="1" applyFill="1" applyBorder="1" applyAlignment="1">
      <alignment vertical="center" wrapText="1"/>
    </xf>
    <xf numFmtId="9" fontId="8" fillId="5" borderId="7" xfId="1" applyNumberFormat="1" applyFont="1" applyFill="1" applyBorder="1" applyAlignment="1">
      <alignment vertical="center" wrapText="1"/>
    </xf>
    <xf numFmtId="9" fontId="19" fillId="5" borderId="4" xfId="0" applyNumberFormat="1" applyFont="1" applyFill="1" applyBorder="1" applyAlignment="1">
      <alignment vertical="center" wrapText="1"/>
    </xf>
    <xf numFmtId="9" fontId="4" fillId="5" borderId="21" xfId="0" applyNumberFormat="1" applyFont="1" applyFill="1" applyBorder="1" applyAlignment="1"/>
    <xf numFmtId="9" fontId="8" fillId="2" borderId="4" xfId="1" applyNumberFormat="1" applyFont="1" applyFill="1" applyBorder="1" applyAlignment="1">
      <alignment vertical="center"/>
    </xf>
    <xf numFmtId="41" fontId="3" fillId="5" borderId="22" xfId="2" applyFont="1" applyFill="1" applyBorder="1">
      <alignment vertical="center"/>
    </xf>
    <xf numFmtId="41" fontId="3" fillId="5" borderId="13" xfId="2" applyFont="1" applyFill="1" applyBorder="1">
      <alignment vertical="center"/>
    </xf>
    <xf numFmtId="41" fontId="9" fillId="2" borderId="19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10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41" fontId="5" fillId="7" borderId="9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41" fontId="8" fillId="7" borderId="22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41" fontId="3" fillId="5" borderId="31" xfId="2" applyFont="1" applyFill="1" applyBorder="1">
      <alignment vertical="center"/>
    </xf>
    <xf numFmtId="41" fontId="10" fillId="5" borderId="31" xfId="2" applyFont="1" applyFill="1" applyBorder="1" applyAlignment="1">
      <alignment horizontal="center" vertical="center" wrapText="1"/>
    </xf>
    <xf numFmtId="41" fontId="7" fillId="5" borderId="19" xfId="2" applyFont="1" applyFill="1" applyBorder="1" applyAlignment="1">
      <alignment vertical="center" wrapText="1"/>
    </xf>
    <xf numFmtId="41" fontId="11" fillId="5" borderId="9" xfId="2" applyFont="1" applyFill="1" applyBorder="1" applyAlignment="1">
      <alignment horizontal="center" vertical="center" wrapText="1"/>
    </xf>
    <xf numFmtId="9" fontId="10" fillId="5" borderId="32" xfId="0" applyNumberFormat="1" applyFont="1" applyFill="1" applyBorder="1" applyAlignment="1">
      <alignment horizontal="right" vertical="center" wrapText="1"/>
    </xf>
    <xf numFmtId="41" fontId="3" fillId="7" borderId="10" xfId="2" applyFont="1" applyFill="1" applyBorder="1">
      <alignment vertical="center"/>
    </xf>
    <xf numFmtId="41" fontId="8" fillId="7" borderId="9" xfId="2" applyFont="1" applyFill="1" applyBorder="1" applyAlignment="1">
      <alignment vertical="center" wrapText="1"/>
    </xf>
    <xf numFmtId="0" fontId="9" fillId="7" borderId="14" xfId="0" applyFont="1" applyFill="1" applyBorder="1" applyAlignment="1">
      <alignment horizontal="center" vertical="center" wrapText="1"/>
    </xf>
    <xf numFmtId="9" fontId="3" fillId="7" borderId="26" xfId="1" applyNumberFormat="1" applyFont="1" applyFill="1" applyBorder="1">
      <alignment vertical="center"/>
    </xf>
    <xf numFmtId="9" fontId="7" fillId="7" borderId="14" xfId="1" applyNumberFormat="1" applyFont="1" applyFill="1" applyBorder="1" applyAlignment="1">
      <alignment vertical="center" wrapText="1"/>
    </xf>
    <xf numFmtId="9" fontId="7" fillId="7" borderId="26" xfId="1" applyNumberFormat="1" applyFont="1" applyFill="1" applyBorder="1" applyAlignment="1">
      <alignment vertical="center" wrapText="1"/>
    </xf>
    <xf numFmtId="9" fontId="3" fillId="7" borderId="14" xfId="1" applyNumberFormat="1" applyFont="1" applyFill="1" applyBorder="1">
      <alignment vertical="center"/>
    </xf>
    <xf numFmtId="9" fontId="3" fillId="7" borderId="14" xfId="1" applyNumberFormat="1" applyFont="1" applyFill="1" applyBorder="1" applyAlignment="1">
      <alignment horizontal="right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139" workbookViewId="0">
      <selection activeCell="I160" sqref="I160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76" t="s">
        <v>11</v>
      </c>
      <c r="B1" s="277"/>
      <c r="C1" s="277"/>
      <c r="D1" s="273" t="s">
        <v>50</v>
      </c>
      <c r="E1" s="274"/>
      <c r="F1" s="274"/>
      <c r="G1" s="274"/>
      <c r="H1" s="274"/>
      <c r="I1" s="274"/>
      <c r="J1" s="274"/>
      <c r="K1" s="275"/>
      <c r="L1" s="124" t="s">
        <v>43</v>
      </c>
    </row>
    <row r="2" spans="1:12" ht="35.4" customHeight="1" thickBot="1" x14ac:dyDescent="0.45">
      <c r="A2" s="255" t="s">
        <v>9</v>
      </c>
      <c r="B2" s="256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70" t="s">
        <v>39</v>
      </c>
      <c r="B3" s="266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71"/>
      <c r="B4" s="261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71"/>
      <c r="B5" s="262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71"/>
      <c r="B6" s="260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86">
        <f>SUM(D6:K6)</f>
        <v>8252</v>
      </c>
    </row>
    <row r="7" spans="1:12" x14ac:dyDescent="0.4">
      <c r="A7" s="271"/>
      <c r="B7" s="261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79">
        <v>98</v>
      </c>
      <c r="L7" s="187">
        <f>SUM(D7:K7)</f>
        <v>4816</v>
      </c>
    </row>
    <row r="8" spans="1:12" ht="15" thickBot="1" x14ac:dyDescent="0.45">
      <c r="A8" s="271"/>
      <c r="B8" s="261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71"/>
      <c r="B9" s="266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71"/>
      <c r="B10" s="261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71"/>
      <c r="B11" s="262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71"/>
      <c r="B12" s="266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71"/>
      <c r="B13" s="261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71"/>
      <c r="B14" s="262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71"/>
      <c r="B15" s="266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71"/>
      <c r="B16" s="261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72"/>
      <c r="B17" s="262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78" t="s">
        <v>36</v>
      </c>
      <c r="B18" s="279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78"/>
      <c r="B19" s="279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80"/>
      <c r="B20" s="281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255" t="s">
        <v>9</v>
      </c>
      <c r="B22" s="256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70" t="s">
        <v>37</v>
      </c>
      <c r="B23" s="266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71"/>
      <c r="B24" s="261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71"/>
      <c r="B25" s="262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71"/>
      <c r="B26" s="260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71"/>
      <c r="B27" s="261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71"/>
      <c r="B28" s="261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71"/>
      <c r="B29" s="266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71"/>
      <c r="B30" s="261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71"/>
      <c r="B31" s="262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71"/>
      <c r="B32" s="266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71"/>
      <c r="B33" s="261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71"/>
      <c r="B34" s="262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71"/>
      <c r="B35" s="267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71"/>
      <c r="B36" s="268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72"/>
      <c r="B37" s="269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251" t="s">
        <v>38</v>
      </c>
      <c r="B38" s="252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251"/>
      <c r="B39" s="252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253"/>
      <c r="B40" s="254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255" t="s">
        <v>9</v>
      </c>
      <c r="B42" s="256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70" t="s">
        <v>42</v>
      </c>
      <c r="B43" s="266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71"/>
      <c r="B44" s="261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71"/>
      <c r="B45" s="262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71"/>
      <c r="B46" s="260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71"/>
      <c r="B47" s="261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71"/>
      <c r="B48" s="261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71"/>
      <c r="B49" s="266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71"/>
      <c r="B50" s="261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71"/>
      <c r="B51" s="262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71"/>
      <c r="B52" s="266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71"/>
      <c r="B53" s="261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71"/>
      <c r="B54" s="262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71"/>
      <c r="B55" s="266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71"/>
      <c r="B56" s="261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72"/>
      <c r="B57" s="262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251" t="s">
        <v>38</v>
      </c>
      <c r="B58" s="252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251"/>
      <c r="B59" s="252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253"/>
      <c r="B60" s="254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255" t="s">
        <v>9</v>
      </c>
      <c r="B62" s="256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82" t="s">
        <v>40</v>
      </c>
      <c r="B63" s="266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71"/>
      <c r="B64" s="261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71"/>
      <c r="B65" s="262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71"/>
      <c r="B66" s="260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71"/>
      <c r="B67" s="261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79">
        <v>184</v>
      </c>
      <c r="K67" s="95">
        <v>97</v>
      </c>
      <c r="L67" s="84">
        <f>SUM(D67:K67)</f>
        <v>5407</v>
      </c>
    </row>
    <row r="68" spans="1:12" ht="15" thickBot="1" x14ac:dyDescent="0.45">
      <c r="A68" s="271"/>
      <c r="B68" s="261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71"/>
      <c r="B69" s="266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71"/>
      <c r="B70" s="261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0">
        <v>184</v>
      </c>
      <c r="K70" s="95">
        <v>129</v>
      </c>
      <c r="L70" s="84">
        <f>SUM(D70:K70)</f>
        <v>5309</v>
      </c>
    </row>
    <row r="71" spans="1:12" ht="15" thickBot="1" x14ac:dyDescent="0.45">
      <c r="A71" s="271"/>
      <c r="B71" s="262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71"/>
      <c r="B72" s="260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71"/>
      <c r="B73" s="261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79">
        <v>232</v>
      </c>
      <c r="K73" s="95">
        <v>102</v>
      </c>
      <c r="L73" s="84">
        <f>SUM(D73:K73)</f>
        <v>4714</v>
      </c>
    </row>
    <row r="74" spans="1:12" ht="15" thickBot="1" x14ac:dyDescent="0.45">
      <c r="A74" s="272"/>
      <c r="B74" s="262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251" t="s">
        <v>38</v>
      </c>
      <c r="B75" s="252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1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251"/>
      <c r="B76" s="252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253"/>
      <c r="B77" s="254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255" t="s">
        <v>9</v>
      </c>
      <c r="B79" s="256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70" t="s">
        <v>44</v>
      </c>
      <c r="B80" s="266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71"/>
      <c r="B81" s="261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79">
        <v>68</v>
      </c>
      <c r="K81" s="95">
        <v>37</v>
      </c>
      <c r="L81" s="85">
        <f>SUM(D81:K81)</f>
        <v>4206</v>
      </c>
    </row>
    <row r="82" spans="1:12" ht="15" thickBot="1" x14ac:dyDescent="0.45">
      <c r="A82" s="271"/>
      <c r="B82" s="262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71"/>
      <c r="B83" s="260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71"/>
      <c r="B84" s="261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79">
        <v>172</v>
      </c>
      <c r="K84" s="95">
        <v>79</v>
      </c>
      <c r="L84" s="84">
        <f>SUM(D84:K84)</f>
        <v>3885</v>
      </c>
    </row>
    <row r="85" spans="1:12" ht="15" thickBot="1" x14ac:dyDescent="0.45">
      <c r="A85" s="271"/>
      <c r="B85" s="261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71"/>
      <c r="B86" s="266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71"/>
      <c r="B87" s="261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79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71"/>
      <c r="B88" s="262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2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71"/>
      <c r="B89" s="266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71"/>
      <c r="B90" s="261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79">
        <v>185</v>
      </c>
      <c r="K90" s="95">
        <v>107</v>
      </c>
      <c r="L90" s="84">
        <f>SUM(D90:K90)</f>
        <v>4623</v>
      </c>
    </row>
    <row r="91" spans="1:12" ht="15" thickBot="1" x14ac:dyDescent="0.45">
      <c r="A91" s="271"/>
      <c r="B91" s="262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71"/>
      <c r="B92" s="266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71"/>
      <c r="B93" s="261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79">
        <v>106</v>
      </c>
      <c r="K93" s="95">
        <v>82</v>
      </c>
      <c r="L93" s="84">
        <f>SUM(D93:K93)</f>
        <v>2139</v>
      </c>
    </row>
    <row r="94" spans="1:12" ht="15" thickBot="1" x14ac:dyDescent="0.45">
      <c r="A94" s="272"/>
      <c r="B94" s="261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83" t="s">
        <v>38</v>
      </c>
      <c r="B95" s="284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83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251"/>
      <c r="B96" s="252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84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253"/>
      <c r="B97" s="254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85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255" t="s">
        <v>9</v>
      </c>
      <c r="B99" s="256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257" t="s">
        <v>51</v>
      </c>
      <c r="B100" s="260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258"/>
      <c r="B101" s="261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258"/>
      <c r="B102" s="262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258"/>
      <c r="B103" s="260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258"/>
      <c r="B104" s="261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258"/>
      <c r="B105" s="261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258"/>
      <c r="B106" s="266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258"/>
      <c r="B107" s="261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258"/>
      <c r="B108" s="262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258"/>
      <c r="B109" s="266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258"/>
      <c r="B110" s="261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258"/>
      <c r="B111" s="262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258"/>
      <c r="B112" s="266" t="s">
        <v>56</v>
      </c>
      <c r="C112" s="36" t="s">
        <v>5</v>
      </c>
      <c r="D112" s="13">
        <v>2852</v>
      </c>
      <c r="E112" s="188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258"/>
      <c r="B113" s="261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259"/>
      <c r="B114" s="262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89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251" t="s">
        <v>38</v>
      </c>
      <c r="B115" s="252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251"/>
      <c r="B116" s="252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253"/>
      <c r="B117" s="254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255" t="s">
        <v>9</v>
      </c>
      <c r="B119" s="256"/>
      <c r="C119" s="126" t="s">
        <v>10</v>
      </c>
      <c r="D119" s="174" t="s">
        <v>2</v>
      </c>
      <c r="E119" s="155" t="s">
        <v>7</v>
      </c>
      <c r="F119" s="169" t="s">
        <v>8</v>
      </c>
      <c r="G119" s="176" t="s">
        <v>35</v>
      </c>
      <c r="H119" s="171" t="s">
        <v>6</v>
      </c>
      <c r="I119" s="177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257" t="s">
        <v>57</v>
      </c>
      <c r="B120" s="260" t="s">
        <v>58</v>
      </c>
      <c r="C120" s="36" t="s">
        <v>3</v>
      </c>
      <c r="D120" s="60">
        <v>3409</v>
      </c>
      <c r="E120" s="29">
        <v>1116</v>
      </c>
      <c r="F120" s="172">
        <v>1543</v>
      </c>
      <c r="G120" s="60">
        <v>1430</v>
      </c>
      <c r="H120" s="29">
        <v>118</v>
      </c>
      <c r="I120" s="37">
        <v>507</v>
      </c>
      <c r="J120" s="37">
        <v>183</v>
      </c>
      <c r="K120" s="94">
        <v>252</v>
      </c>
      <c r="L120" s="165">
        <f>SUM(D120:K120)</f>
        <v>8558</v>
      </c>
    </row>
    <row r="121" spans="1:12" x14ac:dyDescent="0.4">
      <c r="A121" s="258"/>
      <c r="B121" s="261"/>
      <c r="C121" s="147" t="s">
        <v>0</v>
      </c>
      <c r="D121" s="63">
        <v>2007</v>
      </c>
      <c r="E121" s="92">
        <v>733</v>
      </c>
      <c r="F121" s="64">
        <v>829</v>
      </c>
      <c r="G121" s="63">
        <v>1093</v>
      </c>
      <c r="H121" s="31">
        <v>49</v>
      </c>
      <c r="I121" s="93">
        <v>257</v>
      </c>
      <c r="J121" s="93">
        <v>101</v>
      </c>
      <c r="K121" s="93">
        <v>101</v>
      </c>
      <c r="L121" s="85">
        <f>SUM(D121:K121)</f>
        <v>5170</v>
      </c>
    </row>
    <row r="122" spans="1:12" ht="15" thickBot="1" x14ac:dyDescent="0.45">
      <c r="A122" s="258"/>
      <c r="B122" s="262"/>
      <c r="C122" s="148" t="s">
        <v>4</v>
      </c>
      <c r="D122" s="66">
        <v>0.58899999999999997</v>
      </c>
      <c r="E122" s="156">
        <v>0.65700000000000003</v>
      </c>
      <c r="F122" s="173">
        <v>0.53700000000000003</v>
      </c>
      <c r="G122" s="66">
        <v>0.76400000000000001</v>
      </c>
      <c r="H122" s="149">
        <v>0.41499999999999998</v>
      </c>
      <c r="I122" s="59">
        <v>0.50900000000000001</v>
      </c>
      <c r="J122" s="59">
        <v>0.55000000000000004</v>
      </c>
      <c r="K122" s="59">
        <v>0.4</v>
      </c>
      <c r="L122" s="81">
        <f>L121/L120</f>
        <v>0.60411311053984573</v>
      </c>
    </row>
    <row r="123" spans="1:12" x14ac:dyDescent="0.4">
      <c r="A123" s="258"/>
      <c r="B123" s="260" t="s">
        <v>59</v>
      </c>
      <c r="C123" s="36" t="s">
        <v>3</v>
      </c>
      <c r="D123" s="13">
        <v>3374</v>
      </c>
      <c r="E123" s="69">
        <v>1158</v>
      </c>
      <c r="F123" s="94">
        <v>1530</v>
      </c>
      <c r="G123" s="13">
        <v>1467</v>
      </c>
      <c r="H123" s="69">
        <v>123</v>
      </c>
      <c r="I123" s="94">
        <v>592</v>
      </c>
      <c r="J123" s="94">
        <v>211</v>
      </c>
      <c r="K123" s="94">
        <v>220</v>
      </c>
      <c r="L123" s="82">
        <f>SUM(D123:K123)</f>
        <v>8675</v>
      </c>
    </row>
    <row r="124" spans="1:12" x14ac:dyDescent="0.4">
      <c r="A124" s="258"/>
      <c r="B124" s="261"/>
      <c r="C124" s="147" t="s">
        <v>0</v>
      </c>
      <c r="D124" s="11">
        <v>1890</v>
      </c>
      <c r="E124" s="31">
        <v>721</v>
      </c>
      <c r="F124" s="38">
        <v>830</v>
      </c>
      <c r="G124" s="11">
        <v>1173</v>
      </c>
      <c r="H124" s="31">
        <v>58</v>
      </c>
      <c r="I124" s="93">
        <v>329</v>
      </c>
      <c r="J124" s="93">
        <v>150</v>
      </c>
      <c r="K124" s="93">
        <v>145</v>
      </c>
      <c r="L124" s="84">
        <f>SUM(D124:K124)</f>
        <v>5296</v>
      </c>
    </row>
    <row r="125" spans="1:12" ht="15" thickBot="1" x14ac:dyDescent="0.45">
      <c r="A125" s="258"/>
      <c r="B125" s="261"/>
      <c r="C125" s="33" t="s">
        <v>4</v>
      </c>
      <c r="D125" s="150">
        <v>0.56000000000000005</v>
      </c>
      <c r="E125" s="149">
        <v>0.623</v>
      </c>
      <c r="F125" s="153">
        <v>0.54200000000000004</v>
      </c>
      <c r="G125" s="150">
        <v>0.8</v>
      </c>
      <c r="H125" s="151">
        <v>0.47199999999999998</v>
      </c>
      <c r="I125" s="153">
        <v>0.55600000000000005</v>
      </c>
      <c r="J125" s="153">
        <v>0.71</v>
      </c>
      <c r="K125" s="153">
        <v>0.66</v>
      </c>
      <c r="L125" s="154">
        <f>L124/L123</f>
        <v>0.61048991354466864</v>
      </c>
    </row>
    <row r="126" spans="1:12" x14ac:dyDescent="0.4">
      <c r="A126" s="258"/>
      <c r="B126" s="266" t="s">
        <v>60</v>
      </c>
      <c r="C126" s="146" t="s">
        <v>5</v>
      </c>
      <c r="D126" s="191">
        <v>3022</v>
      </c>
      <c r="E126" s="192">
        <v>1060</v>
      </c>
      <c r="F126" s="193">
        <v>1217</v>
      </c>
      <c r="G126" s="49">
        <v>1358</v>
      </c>
      <c r="H126" s="29">
        <v>103</v>
      </c>
      <c r="I126" s="37">
        <v>609</v>
      </c>
      <c r="J126" s="37">
        <v>208</v>
      </c>
      <c r="K126" s="37">
        <v>264</v>
      </c>
      <c r="L126" s="82">
        <f>SUM(D126:K126)</f>
        <v>7841</v>
      </c>
    </row>
    <row r="127" spans="1:12" x14ac:dyDescent="0.4">
      <c r="A127" s="258"/>
      <c r="B127" s="261"/>
      <c r="C127" s="147" t="s">
        <v>0</v>
      </c>
      <c r="D127" s="11">
        <v>1709</v>
      </c>
      <c r="E127" s="31">
        <v>675</v>
      </c>
      <c r="F127" s="194">
        <v>672</v>
      </c>
      <c r="G127" s="32">
        <v>992</v>
      </c>
      <c r="H127" s="31">
        <v>40</v>
      </c>
      <c r="I127" s="93">
        <v>320</v>
      </c>
      <c r="J127" s="93">
        <v>161</v>
      </c>
      <c r="K127" s="93">
        <v>125</v>
      </c>
      <c r="L127" s="84">
        <f>SUM(D127:K127)</f>
        <v>4694</v>
      </c>
    </row>
    <row r="128" spans="1:12" ht="15" thickBot="1" x14ac:dyDescent="0.45">
      <c r="A128" s="258"/>
      <c r="B128" s="262"/>
      <c r="C128" s="148" t="s">
        <v>4</v>
      </c>
      <c r="D128" s="195">
        <v>0.56599999999999995</v>
      </c>
      <c r="E128" s="196">
        <v>0.63700000000000001</v>
      </c>
      <c r="F128" s="197">
        <v>0.55200000000000005</v>
      </c>
      <c r="G128" s="54">
        <v>0.73</v>
      </c>
      <c r="H128" s="55">
        <v>0.38800000000000001</v>
      </c>
      <c r="I128" s="97">
        <v>0.52500000000000002</v>
      </c>
      <c r="J128" s="97">
        <v>0.77</v>
      </c>
      <c r="K128" s="97">
        <v>0.47</v>
      </c>
      <c r="L128" s="154">
        <f>L127/L126</f>
        <v>0.59864813161586528</v>
      </c>
    </row>
    <row r="129" spans="1:13" x14ac:dyDescent="0.4">
      <c r="A129" s="258"/>
      <c r="B129" s="266" t="s">
        <v>61</v>
      </c>
      <c r="C129" s="146" t="s">
        <v>5</v>
      </c>
      <c r="D129" s="10">
        <v>2723</v>
      </c>
      <c r="E129" s="29">
        <v>1047</v>
      </c>
      <c r="F129" s="30">
        <v>1133</v>
      </c>
      <c r="G129" s="102">
        <v>1391</v>
      </c>
      <c r="H129" s="29">
        <v>92</v>
      </c>
      <c r="I129" s="37">
        <v>609</v>
      </c>
      <c r="J129" s="37">
        <v>279</v>
      </c>
      <c r="K129" s="37">
        <v>230</v>
      </c>
      <c r="L129" s="82">
        <f>SUM(D129:K129)</f>
        <v>7504</v>
      </c>
    </row>
    <row r="130" spans="1:13" x14ac:dyDescent="0.4">
      <c r="A130" s="258"/>
      <c r="B130" s="261"/>
      <c r="C130" s="147" t="s">
        <v>0</v>
      </c>
      <c r="D130" s="11">
        <v>1569</v>
      </c>
      <c r="E130" s="31">
        <v>710</v>
      </c>
      <c r="F130" s="32">
        <v>639</v>
      </c>
      <c r="G130" s="103">
        <v>1079</v>
      </c>
      <c r="H130" s="31">
        <v>42</v>
      </c>
      <c r="I130" s="93">
        <v>320</v>
      </c>
      <c r="J130" s="93">
        <v>218</v>
      </c>
      <c r="K130" s="93">
        <v>187</v>
      </c>
      <c r="L130" s="84">
        <f>SUM(D130:K130)</f>
        <v>4764</v>
      </c>
    </row>
    <row r="131" spans="1:13" ht="15" thickBot="1" x14ac:dyDescent="0.45">
      <c r="A131" s="258"/>
      <c r="B131" s="262"/>
      <c r="C131" s="148" t="s">
        <v>4</v>
      </c>
      <c r="D131" s="12">
        <v>0.57599999999999996</v>
      </c>
      <c r="E131" s="149">
        <v>0.67800000000000005</v>
      </c>
      <c r="F131" s="101">
        <v>0.56299999999999994</v>
      </c>
      <c r="G131" s="12">
        <v>0.77600000000000002</v>
      </c>
      <c r="H131" s="149">
        <v>0.45700000000000002</v>
      </c>
      <c r="I131" s="59">
        <v>0.52500000000000002</v>
      </c>
      <c r="J131" s="59">
        <v>0.78</v>
      </c>
      <c r="K131" s="59">
        <v>0.81</v>
      </c>
      <c r="L131" s="154">
        <f>L130/L129</f>
        <v>0.63486140724946694</v>
      </c>
      <c r="M131" s="190"/>
    </row>
    <row r="132" spans="1:13" x14ac:dyDescent="0.4">
      <c r="A132" s="258"/>
      <c r="B132" s="266" t="s">
        <v>62</v>
      </c>
      <c r="C132" s="36" t="s">
        <v>5</v>
      </c>
      <c r="D132" s="198"/>
      <c r="E132" s="69">
        <v>1047</v>
      </c>
      <c r="F132" s="198"/>
      <c r="G132" s="198"/>
      <c r="H132" s="198"/>
      <c r="I132" s="37">
        <v>575</v>
      </c>
      <c r="J132" s="37">
        <v>26</v>
      </c>
      <c r="K132" s="198"/>
      <c r="L132" s="82">
        <f>SUM(D132:K132)</f>
        <v>1648</v>
      </c>
    </row>
    <row r="133" spans="1:13" x14ac:dyDescent="0.4">
      <c r="A133" s="258"/>
      <c r="B133" s="261"/>
      <c r="C133" s="147" t="s">
        <v>0</v>
      </c>
      <c r="D133" s="199"/>
      <c r="E133" s="31">
        <v>710</v>
      </c>
      <c r="F133" s="199"/>
      <c r="G133" s="199"/>
      <c r="H133" s="199"/>
      <c r="I133" s="93">
        <v>295</v>
      </c>
      <c r="J133" s="93">
        <v>15</v>
      </c>
      <c r="K133" s="199"/>
      <c r="L133" s="84">
        <f>SUM(D133:K133)</f>
        <v>1020</v>
      </c>
    </row>
    <row r="134" spans="1:13" ht="15" thickBot="1" x14ac:dyDescent="0.45">
      <c r="A134" s="259"/>
      <c r="B134" s="262"/>
      <c r="C134" s="72" t="s">
        <v>4</v>
      </c>
      <c r="D134" s="200"/>
      <c r="E134" s="149">
        <v>0.67800000000000005</v>
      </c>
      <c r="F134" s="200"/>
      <c r="G134" s="200"/>
      <c r="H134" s="200"/>
      <c r="I134" s="59">
        <v>0.51300000000000001</v>
      </c>
      <c r="J134" s="59">
        <v>0.57999999999999996</v>
      </c>
      <c r="K134" s="200"/>
      <c r="L134" s="154">
        <f>L133/L132</f>
        <v>0.6189320388349514</v>
      </c>
    </row>
    <row r="135" spans="1:13" x14ac:dyDescent="0.4">
      <c r="A135" s="251" t="s">
        <v>38</v>
      </c>
      <c r="B135" s="252"/>
      <c r="C135" s="18" t="s">
        <v>5</v>
      </c>
      <c r="D135" s="108">
        <f>D120+D123+D126+D129+D132</f>
        <v>12528</v>
      </c>
      <c r="E135" s="19">
        <f t="shared" ref="E135:H135" si="44">E120+E123+E126+E129+E132</f>
        <v>5428</v>
      </c>
      <c r="F135" s="175">
        <f t="shared" si="44"/>
        <v>5423</v>
      </c>
      <c r="G135" s="108">
        <f t="shared" si="44"/>
        <v>5646</v>
      </c>
      <c r="H135" s="19">
        <f t="shared" si="44"/>
        <v>436</v>
      </c>
      <c r="I135" s="131">
        <f t="shared" ref="I135:K136" si="45">I120+I123+I126+I129+I132</f>
        <v>2892</v>
      </c>
      <c r="J135" s="130">
        <f t="shared" si="45"/>
        <v>907</v>
      </c>
      <c r="K135" s="130">
        <f t="shared" si="45"/>
        <v>966</v>
      </c>
      <c r="L135" s="19">
        <f>SUM(D135:K135)</f>
        <v>34226</v>
      </c>
    </row>
    <row r="136" spans="1:13" x14ac:dyDescent="0.4">
      <c r="A136" s="251"/>
      <c r="B136" s="252"/>
      <c r="C136" s="20" t="s">
        <v>0</v>
      </c>
      <c r="D136" s="109">
        <f>D121+D124+D127+D130+D133</f>
        <v>7175</v>
      </c>
      <c r="E136" s="21">
        <f t="shared" ref="E136:H136" si="46">E121+E124+E127+E130+E133</f>
        <v>3549</v>
      </c>
      <c r="F136" s="115">
        <f t="shared" si="46"/>
        <v>2970</v>
      </c>
      <c r="G136" s="109">
        <f t="shared" si="46"/>
        <v>4337</v>
      </c>
      <c r="H136" s="21">
        <f t="shared" si="46"/>
        <v>189</v>
      </c>
      <c r="I136" s="134">
        <f t="shared" si="45"/>
        <v>1521</v>
      </c>
      <c r="J136" s="133">
        <f t="shared" si="45"/>
        <v>645</v>
      </c>
      <c r="K136" s="133">
        <f t="shared" si="45"/>
        <v>558</v>
      </c>
      <c r="L136" s="21">
        <f>SUM(D136:K136)</f>
        <v>20944</v>
      </c>
    </row>
    <row r="137" spans="1:13" ht="15" thickBot="1" x14ac:dyDescent="0.45">
      <c r="A137" s="253"/>
      <c r="B137" s="254"/>
      <c r="C137" s="22" t="s">
        <v>4</v>
      </c>
      <c r="D137" s="110">
        <f>D136/D135</f>
        <v>0.57271711366538958</v>
      </c>
      <c r="E137" s="86">
        <f t="shared" ref="E137:H137" si="47">E136/E135</f>
        <v>0.65383198231392781</v>
      </c>
      <c r="F137" s="116">
        <f t="shared" si="47"/>
        <v>0.54766734279918861</v>
      </c>
      <c r="G137" s="110">
        <f t="shared" si="47"/>
        <v>0.76815444562522139</v>
      </c>
      <c r="H137" s="86">
        <f t="shared" si="47"/>
        <v>0.4334862385321101</v>
      </c>
      <c r="I137" s="178">
        <f>I136/I135</f>
        <v>0.52593360995850624</v>
      </c>
      <c r="J137" s="116">
        <f>J136/J135</f>
        <v>0.71113561190738694</v>
      </c>
      <c r="K137" s="116">
        <v>0.72</v>
      </c>
      <c r="L137" s="86">
        <f>L136/L135</f>
        <v>0.61193244901536847</v>
      </c>
    </row>
    <row r="138" spans="1:13" ht="15" thickBot="1" x14ac:dyDescent="0.45"/>
    <row r="139" spans="1:13" ht="25.8" thickBot="1" x14ac:dyDescent="0.45">
      <c r="A139" s="255" t="s">
        <v>9</v>
      </c>
      <c r="B139" s="256"/>
      <c r="C139" s="208" t="s">
        <v>10</v>
      </c>
      <c r="D139" s="201" t="s">
        <v>2</v>
      </c>
      <c r="E139" s="155" t="s">
        <v>7</v>
      </c>
      <c r="F139" s="169" t="s">
        <v>8</v>
      </c>
      <c r="G139" s="171" t="s">
        <v>35</v>
      </c>
      <c r="H139" s="169" t="s">
        <v>6</v>
      </c>
      <c r="I139" s="128" t="s">
        <v>28</v>
      </c>
      <c r="J139" s="169" t="s">
        <v>29</v>
      </c>
      <c r="K139" s="128" t="s">
        <v>64</v>
      </c>
      <c r="L139" s="128" t="s">
        <v>1</v>
      </c>
    </row>
    <row r="140" spans="1:13" x14ac:dyDescent="0.25">
      <c r="A140" s="257" t="s">
        <v>65</v>
      </c>
      <c r="B140" s="260" t="s">
        <v>66</v>
      </c>
      <c r="C140" s="209" t="s">
        <v>3</v>
      </c>
      <c r="D140" s="118">
        <v>2576</v>
      </c>
      <c r="E140" s="70"/>
      <c r="F140" s="224">
        <v>1250</v>
      </c>
      <c r="G140" s="29">
        <v>1240</v>
      </c>
      <c r="H140" s="30">
        <v>78</v>
      </c>
      <c r="I140" s="225">
        <v>434</v>
      </c>
      <c r="J140" s="30">
        <v>154</v>
      </c>
      <c r="K140" s="226">
        <v>110</v>
      </c>
      <c r="L140" s="165">
        <f>SUM(D140:K140)</f>
        <v>5842</v>
      </c>
    </row>
    <row r="141" spans="1:13" x14ac:dyDescent="0.25">
      <c r="A141" s="258"/>
      <c r="B141" s="261"/>
      <c r="C141" s="210" t="s">
        <v>0</v>
      </c>
      <c r="D141" s="202">
        <v>1598</v>
      </c>
      <c r="E141" s="71"/>
      <c r="F141" s="227">
        <v>713</v>
      </c>
      <c r="G141" s="31">
        <v>993</v>
      </c>
      <c r="H141" s="32">
        <v>35</v>
      </c>
      <c r="I141" s="228">
        <v>210</v>
      </c>
      <c r="J141" s="179">
        <v>104</v>
      </c>
      <c r="K141" s="229">
        <v>58</v>
      </c>
      <c r="L141" s="85">
        <f>SUM(D141:K141)</f>
        <v>3711</v>
      </c>
    </row>
    <row r="142" spans="1:13" ht="15" thickBot="1" x14ac:dyDescent="0.3">
      <c r="A142" s="258"/>
      <c r="B142" s="262"/>
      <c r="C142" s="211" t="s">
        <v>4</v>
      </c>
      <c r="D142" s="230">
        <v>0.62</v>
      </c>
      <c r="E142" s="231"/>
      <c r="F142" s="232">
        <v>0.56999999999999995</v>
      </c>
      <c r="G142" s="233">
        <v>0.80100000000000005</v>
      </c>
      <c r="H142" s="234">
        <v>0.44900000000000001</v>
      </c>
      <c r="I142" s="235">
        <v>0.48399999999999999</v>
      </c>
      <c r="J142" s="234">
        <v>0.68</v>
      </c>
      <c r="K142" s="236">
        <f t="shared" ref="K142" si="48">K141/K140</f>
        <v>0.52727272727272723</v>
      </c>
      <c r="L142" s="237">
        <f>L141/L140</f>
        <v>0.63522766175967138</v>
      </c>
    </row>
    <row r="143" spans="1:13" x14ac:dyDescent="0.4">
      <c r="A143" s="258"/>
      <c r="B143" s="260" t="s">
        <v>67</v>
      </c>
      <c r="C143" s="209" t="s">
        <v>3</v>
      </c>
      <c r="D143" s="238">
        <v>2443</v>
      </c>
      <c r="E143" s="69">
        <v>1061</v>
      </c>
      <c r="F143" s="170">
        <v>1298</v>
      </c>
      <c r="G143" s="239">
        <v>1232</v>
      </c>
      <c r="H143" s="170">
        <v>86</v>
      </c>
      <c r="I143" s="69">
        <v>499</v>
      </c>
      <c r="J143" s="170">
        <v>200</v>
      </c>
      <c r="K143" s="69">
        <v>169</v>
      </c>
      <c r="L143" s="82">
        <f>SUM(D143:K143)</f>
        <v>6988</v>
      </c>
    </row>
    <row r="144" spans="1:13" x14ac:dyDescent="0.4">
      <c r="A144" s="258"/>
      <c r="B144" s="261"/>
      <c r="C144" s="210" t="s">
        <v>0</v>
      </c>
      <c r="D144" s="203">
        <v>1644</v>
      </c>
      <c r="E144" s="31">
        <v>770</v>
      </c>
      <c r="F144" s="32">
        <v>758</v>
      </c>
      <c r="G144" s="26">
        <v>1007</v>
      </c>
      <c r="H144" s="32">
        <v>48</v>
      </c>
      <c r="I144" s="95">
        <v>261</v>
      </c>
      <c r="J144" s="179">
        <v>147</v>
      </c>
      <c r="K144" s="95">
        <v>102</v>
      </c>
      <c r="L144" s="84">
        <f>SUM(D144:K144)</f>
        <v>4737</v>
      </c>
    </row>
    <row r="145" spans="1:12" ht="15" thickBot="1" x14ac:dyDescent="0.45">
      <c r="A145" s="258"/>
      <c r="B145" s="261"/>
      <c r="C145" s="212" t="s">
        <v>4</v>
      </c>
      <c r="D145" s="204">
        <v>0.67300000000000004</v>
      </c>
      <c r="E145" s="149">
        <v>0.72599999999999998</v>
      </c>
      <c r="F145" s="101">
        <v>0.58299999999999996</v>
      </c>
      <c r="G145" s="152">
        <v>0.81699999999999995</v>
      </c>
      <c r="H145" s="101">
        <v>0.55800000000000005</v>
      </c>
      <c r="I145" s="151">
        <v>0.52300000000000002</v>
      </c>
      <c r="J145" s="101">
        <v>0.74</v>
      </c>
      <c r="K145" s="151">
        <v>0.6</v>
      </c>
      <c r="L145" s="57">
        <f>L144/L143</f>
        <v>0.67787635947338298</v>
      </c>
    </row>
    <row r="146" spans="1:12" x14ac:dyDescent="0.4">
      <c r="A146" s="258"/>
      <c r="B146" s="266" t="s">
        <v>68</v>
      </c>
      <c r="C146" s="213" t="s">
        <v>5</v>
      </c>
      <c r="D146" s="285">
        <v>1919</v>
      </c>
      <c r="E146" s="192">
        <v>1033</v>
      </c>
      <c r="F146" s="286">
        <v>1044</v>
      </c>
      <c r="G146" s="287">
        <v>1010</v>
      </c>
      <c r="H146" s="29">
        <v>70</v>
      </c>
      <c r="I146" s="50">
        <v>405</v>
      </c>
      <c r="J146" s="30">
        <v>175</v>
      </c>
      <c r="K146" s="29">
        <v>134</v>
      </c>
      <c r="L146" s="82">
        <f>SUM(D146:K146)</f>
        <v>5790</v>
      </c>
    </row>
    <row r="147" spans="1:12" x14ac:dyDescent="0.4">
      <c r="A147" s="258"/>
      <c r="B147" s="261"/>
      <c r="C147" s="210" t="s">
        <v>0</v>
      </c>
      <c r="D147" s="203">
        <v>1207</v>
      </c>
      <c r="E147" s="31">
        <v>764</v>
      </c>
      <c r="F147" s="288">
        <v>667</v>
      </c>
      <c r="G147" s="31">
        <v>788</v>
      </c>
      <c r="H147" s="31">
        <v>36</v>
      </c>
      <c r="I147" s="51">
        <v>230</v>
      </c>
      <c r="J147" s="179">
        <v>107</v>
      </c>
      <c r="K147" s="95">
        <v>69</v>
      </c>
      <c r="L147" s="84">
        <f>SUM(D147:K147)</f>
        <v>3868</v>
      </c>
    </row>
    <row r="148" spans="1:12" ht="15" thickBot="1" x14ac:dyDescent="0.45">
      <c r="A148" s="258"/>
      <c r="B148" s="262"/>
      <c r="C148" s="211" t="s">
        <v>4</v>
      </c>
      <c r="D148" s="54">
        <v>0.629</v>
      </c>
      <c r="E148" s="196">
        <v>0.74</v>
      </c>
      <c r="F148" s="289">
        <v>0.63800000000000001</v>
      </c>
      <c r="G148" s="52">
        <v>0.78</v>
      </c>
      <c r="H148" s="55">
        <v>0.51400000000000001</v>
      </c>
      <c r="I148" s="58">
        <v>0.56799999999999995</v>
      </c>
      <c r="J148" s="182">
        <v>0.61</v>
      </c>
      <c r="K148" s="55">
        <v>0.51</v>
      </c>
      <c r="L148" s="57">
        <f>L147/L146</f>
        <v>0.66804835924006911</v>
      </c>
    </row>
    <row r="149" spans="1:12" x14ac:dyDescent="0.4">
      <c r="A149" s="258"/>
      <c r="B149" s="263" t="s">
        <v>69</v>
      </c>
      <c r="C149" s="241" t="s">
        <v>5</v>
      </c>
      <c r="D149" s="290">
        <v>2140</v>
      </c>
      <c r="E149" s="242">
        <v>804</v>
      </c>
      <c r="F149" s="243">
        <v>1054</v>
      </c>
      <c r="G149" s="242">
        <v>1135</v>
      </c>
      <c r="H149" s="243">
        <v>72</v>
      </c>
      <c r="I149" s="242">
        <v>449</v>
      </c>
      <c r="J149" s="243">
        <v>266</v>
      </c>
      <c r="K149" s="242">
        <v>117</v>
      </c>
      <c r="L149" s="244">
        <f>SUM(D149:K149)</f>
        <v>6037</v>
      </c>
    </row>
    <row r="150" spans="1:12" x14ac:dyDescent="0.4">
      <c r="A150" s="258"/>
      <c r="B150" s="264"/>
      <c r="C150" s="245" t="s">
        <v>0</v>
      </c>
      <c r="D150" s="246">
        <v>1406</v>
      </c>
      <c r="E150" s="247">
        <v>613</v>
      </c>
      <c r="F150" s="291">
        <v>684</v>
      </c>
      <c r="G150" s="247">
        <v>940</v>
      </c>
      <c r="H150" s="291">
        <v>32</v>
      </c>
      <c r="I150" s="249">
        <v>262</v>
      </c>
      <c r="J150" s="248">
        <v>201</v>
      </c>
      <c r="K150" s="249">
        <v>77</v>
      </c>
      <c r="L150" s="250">
        <f>SUM(D150:K150)</f>
        <v>4215</v>
      </c>
    </row>
    <row r="151" spans="1:12" ht="15" thickBot="1" x14ac:dyDescent="0.45">
      <c r="A151" s="258"/>
      <c r="B151" s="265"/>
      <c r="C151" s="292" t="s">
        <v>4</v>
      </c>
      <c r="D151" s="293">
        <v>0.65700000000000003</v>
      </c>
      <c r="E151" s="294">
        <v>0.76200000000000001</v>
      </c>
      <c r="F151" s="295">
        <v>0.64800000000000002</v>
      </c>
      <c r="G151" s="296">
        <v>0.82799999999999996</v>
      </c>
      <c r="H151" s="295">
        <v>0.44400000000000001</v>
      </c>
      <c r="I151" s="294">
        <v>0.58399999999999996</v>
      </c>
      <c r="J151" s="295">
        <v>0.76</v>
      </c>
      <c r="K151" s="294">
        <v>0.66</v>
      </c>
      <c r="L151" s="297">
        <f>L150/L149</f>
        <v>0.69819446745072056</v>
      </c>
    </row>
    <row r="152" spans="1:12" x14ac:dyDescent="0.4">
      <c r="A152" s="258"/>
      <c r="B152" s="266" t="s">
        <v>70</v>
      </c>
      <c r="C152" s="213" t="s">
        <v>5</v>
      </c>
      <c r="D152" s="205"/>
      <c r="E152" s="29"/>
      <c r="F152" s="205"/>
      <c r="G152" s="24"/>
      <c r="H152" s="205"/>
      <c r="I152" s="29"/>
      <c r="J152" s="30"/>
      <c r="K152" s="24"/>
      <c r="L152" s="82">
        <f>SUM(D152:K152)</f>
        <v>0</v>
      </c>
    </row>
    <row r="153" spans="1:12" x14ac:dyDescent="0.4">
      <c r="A153" s="258"/>
      <c r="B153" s="261"/>
      <c r="C153" s="210" t="s">
        <v>0</v>
      </c>
      <c r="D153" s="203"/>
      <c r="E153" s="31"/>
      <c r="F153" s="203"/>
      <c r="G153" s="26"/>
      <c r="H153" s="203"/>
      <c r="I153" s="31"/>
      <c r="J153" s="32"/>
      <c r="K153" s="26"/>
      <c r="L153" s="84">
        <f>SUM(D153:K153)</f>
        <v>0</v>
      </c>
    </row>
    <row r="154" spans="1:12" ht="15" thickBot="1" x14ac:dyDescent="0.45">
      <c r="A154" s="259"/>
      <c r="B154" s="262"/>
      <c r="C154" s="211" t="s">
        <v>4</v>
      </c>
      <c r="D154" s="219"/>
      <c r="E154" s="149"/>
      <c r="F154" s="219"/>
      <c r="G154" s="220"/>
      <c r="H154" s="219"/>
      <c r="I154" s="149"/>
      <c r="J154" s="34"/>
      <c r="K154" s="220"/>
      <c r="L154" s="154"/>
    </row>
    <row r="155" spans="1:12" x14ac:dyDescent="0.4">
      <c r="A155" s="251" t="s">
        <v>38</v>
      </c>
      <c r="B155" s="252"/>
      <c r="C155" s="214" t="s">
        <v>5</v>
      </c>
      <c r="D155" s="206">
        <f>D140+D143+D146+D149+D152</f>
        <v>9078</v>
      </c>
      <c r="E155" s="217">
        <f>E140+E143+E146+E149+E152</f>
        <v>2898</v>
      </c>
      <c r="F155" s="206">
        <f t="shared" ref="F155:K155" si="49">F140+F143+F146+F149+F152</f>
        <v>4646</v>
      </c>
      <c r="G155" s="19">
        <f t="shared" si="49"/>
        <v>4617</v>
      </c>
      <c r="H155" s="206">
        <f t="shared" si="49"/>
        <v>306</v>
      </c>
      <c r="I155" s="130">
        <f t="shared" ref="I155" si="50">I140+I143+I146+I149+I152</f>
        <v>1787</v>
      </c>
      <c r="J155" s="221">
        <f t="shared" si="49"/>
        <v>795</v>
      </c>
      <c r="K155" s="183">
        <f t="shared" si="49"/>
        <v>530</v>
      </c>
      <c r="L155" s="240">
        <f t="shared" ref="L155" si="51">L140+L143+L146+L149+L152</f>
        <v>24657</v>
      </c>
    </row>
    <row r="156" spans="1:12" x14ac:dyDescent="0.4">
      <c r="A156" s="251"/>
      <c r="B156" s="252"/>
      <c r="C156" s="215" t="s">
        <v>0</v>
      </c>
      <c r="D156" s="207">
        <f>D141+D144+D147+D150+D153</f>
        <v>5855</v>
      </c>
      <c r="E156" s="218">
        <f>E141+E144+E147+E150+E153</f>
        <v>2147</v>
      </c>
      <c r="F156" s="207">
        <f t="shared" ref="F156:K156" si="52">F141+F144+F147+F150+F153</f>
        <v>2822</v>
      </c>
      <c r="G156" s="21">
        <f t="shared" si="52"/>
        <v>3728</v>
      </c>
      <c r="H156" s="207">
        <f t="shared" si="52"/>
        <v>151</v>
      </c>
      <c r="I156" s="133">
        <f t="shared" ref="I156" si="53">I141+I144+I147+I150+I153</f>
        <v>963</v>
      </c>
      <c r="J156" s="222">
        <f t="shared" si="52"/>
        <v>559</v>
      </c>
      <c r="K156" s="184">
        <f t="shared" si="52"/>
        <v>306</v>
      </c>
      <c r="L156" s="21">
        <f t="shared" ref="L156" si="54">L141+L144+L147+L150+L153</f>
        <v>16531</v>
      </c>
    </row>
    <row r="157" spans="1:12" ht="15" thickBot="1" x14ac:dyDescent="0.45">
      <c r="A157" s="253"/>
      <c r="B157" s="254"/>
      <c r="C157" s="216" t="s">
        <v>4</v>
      </c>
      <c r="D157" s="185">
        <f>D156/D155</f>
        <v>0.64496585150914298</v>
      </c>
      <c r="E157" s="86">
        <f>E156/E155</f>
        <v>0.74085576259489305</v>
      </c>
      <c r="F157" s="185">
        <f t="shared" ref="F157:H157" si="55">F156/F155</f>
        <v>0.60740421868273786</v>
      </c>
      <c r="G157" s="86">
        <f t="shared" si="55"/>
        <v>0.80745072557938058</v>
      </c>
      <c r="H157" s="185">
        <f t="shared" si="55"/>
        <v>0.49346405228758172</v>
      </c>
      <c r="I157" s="168">
        <f t="shared" ref="I157" si="56">I156/I155</f>
        <v>0.53889199776161167</v>
      </c>
      <c r="J157" s="185">
        <f>J156/J155</f>
        <v>0.70314465408805027</v>
      </c>
      <c r="K157" s="110">
        <v>0.72</v>
      </c>
      <c r="L157" s="223">
        <f t="shared" ref="L157" si="57">L156/L155</f>
        <v>0.67043841505454838</v>
      </c>
    </row>
  </sheetData>
  <mergeCells count="65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B23:B25"/>
    <mergeCell ref="B29:B31"/>
    <mergeCell ref="A75:B77"/>
    <mergeCell ref="A62:B62"/>
    <mergeCell ref="A63:A74"/>
    <mergeCell ref="B63:B65"/>
    <mergeCell ref="B66:B68"/>
    <mergeCell ref="B69:B71"/>
    <mergeCell ref="B72:B74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A1:C1"/>
    <mergeCell ref="A22:B22"/>
    <mergeCell ref="A18:B20"/>
    <mergeCell ref="B6:B8"/>
    <mergeCell ref="B9:B11"/>
    <mergeCell ref="B32:B34"/>
    <mergeCell ref="B35:B37"/>
    <mergeCell ref="A135:B137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  <mergeCell ref="A23:A37"/>
    <mergeCell ref="A155:B157"/>
    <mergeCell ref="A139:B139"/>
    <mergeCell ref="A140:A154"/>
    <mergeCell ref="B140:B142"/>
    <mergeCell ref="B143:B145"/>
    <mergeCell ref="B146:B148"/>
    <mergeCell ref="B149:B151"/>
    <mergeCell ref="B152:B15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자료(8월21일주실적Upload)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2023-08-31T06:48:24Z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